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ccounting\Property Tax_RDA\RDA\2021\"/>
    </mc:Choice>
  </mc:AlternateContent>
  <xr:revisionPtr revIDLastSave="0" documentId="13_ncr:1_{FDDE88AF-0D4B-4AAE-B35E-1BF71BD853D1}" xr6:coauthVersionLast="36" xr6:coauthVersionMax="36" xr10:uidLastSave="{00000000-0000-0000-0000-000000000000}"/>
  <bookViews>
    <workbookView xWindow="-15" yWindow="105" windowWidth="11520" windowHeight="10140" firstSheet="1" activeTab="5" xr2:uid="{00000000-000D-0000-FFFF-FFFF00000000}"/>
  </bookViews>
  <sheets>
    <sheet name="CRA Project Area Report" sheetId="25" r:id="rId1"/>
    <sheet name="Paid to CRA-Summary" sheetId="45" r:id="rId2"/>
    <sheet name="Paid to CRA-Detail with Area" sheetId="76" r:id="rId3"/>
    <sheet name="Paid by Entity-Summary(Grouped)" sheetId="57" r:id="rId4"/>
    <sheet name="Paid by Entity-Detail by CRA" sheetId="47" r:id="rId5"/>
    <sheet name="Paid by Entity-Summary" sheetId="48" r:id="rId6"/>
  </sheets>
  <definedNames>
    <definedName name="_xlnm._FilterDatabase" localSheetId="0" hidden="1">'CRA Project Area Report'!$B$1:$B$1212</definedName>
    <definedName name="_xlnm.Print_Titles" localSheetId="0">'CRA Project Area Report'!$1:$2</definedName>
    <definedName name="_xlnm.Print_Titles" localSheetId="4">'Paid by Entity-Detail by CRA'!$2:$4</definedName>
    <definedName name="_xlnm.Print_Titles" localSheetId="5">'Paid by Entity-Summary'!$2:$4</definedName>
    <definedName name="_xlnm.Print_Titles" localSheetId="3">'Paid by Entity-Summary(Grouped)'!$2:$4</definedName>
    <definedName name="_xlnm.Print_Titles" localSheetId="2">'Paid to CRA-Detail with Area'!$4:$4</definedName>
    <definedName name="_xlnm.Print_Titles" localSheetId="1">'Paid to CRA-Summary'!$4:$4</definedName>
  </definedNames>
  <calcPr calcId="191029" calcOnSave="0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B51" i="57" l="1"/>
  <c r="L1280" i="25" l="1"/>
  <c r="L1257" i="25" l="1"/>
  <c r="L1235" i="25"/>
  <c r="L1279" i="25"/>
  <c r="L1278" i="25"/>
  <c r="L1277" i="25"/>
  <c r="L1276" i="25"/>
  <c r="L1275" i="25"/>
  <c r="L1274" i="25"/>
  <c r="L1273" i="25"/>
  <c r="L1272" i="25"/>
  <c r="L1271" i="25"/>
  <c r="L1270" i="25"/>
  <c r="L1269" i="25"/>
  <c r="L1268" i="25"/>
  <c r="L1267" i="25"/>
  <c r="L1266" i="25"/>
  <c r="L1265" i="25"/>
  <c r="L1264" i="25"/>
  <c r="L1263" i="25"/>
  <c r="L1262" i="25"/>
  <c r="L1261" i="25"/>
  <c r="L1260" i="25"/>
  <c r="L1259" i="25"/>
  <c r="L1258" i="25"/>
  <c r="L1256" i="25"/>
  <c r="L1255" i="25"/>
  <c r="L1254" i="25"/>
  <c r="L1253" i="25"/>
  <c r="L1252" i="25"/>
  <c r="L1251" i="25"/>
  <c r="L1250" i="25"/>
  <c r="L1249" i="25"/>
  <c r="L1248" i="25"/>
  <c r="L1247" i="25"/>
  <c r="L1246" i="25"/>
  <c r="L1245" i="25"/>
  <c r="L1244" i="25"/>
  <c r="L1243" i="25"/>
  <c r="L1242" i="25"/>
  <c r="L1241" i="25"/>
  <c r="L1240" i="25"/>
  <c r="L1239" i="25"/>
  <c r="L1238" i="25"/>
  <c r="L1237" i="25"/>
  <c r="L1236" i="25"/>
  <c r="L1234" i="25"/>
  <c r="L1233" i="25"/>
  <c r="L1232" i="25"/>
  <c r="L1231" i="25"/>
  <c r="L1230" i="25"/>
  <c r="L1229" i="25"/>
  <c r="L1228" i="25"/>
  <c r="L1227" i="25"/>
  <c r="L1226" i="25"/>
  <c r="L1225" i="25"/>
  <c r="L1224" i="25"/>
  <c r="L1223" i="25"/>
  <c r="L1222" i="25"/>
  <c r="L1221" i="25"/>
  <c r="L1220" i="25"/>
  <c r="L1219" i="25"/>
  <c r="L1218" i="25"/>
  <c r="L1217" i="25"/>
  <c r="L1216" i="25"/>
  <c r="L1215" i="25"/>
  <c r="L1214" i="25"/>
  <c r="L1213" i="25"/>
  <c r="L1212" i="25"/>
  <c r="Q160" i="25" l="1"/>
  <c r="Q161" i="25" s="1"/>
  <c r="Q162" i="25" s="1"/>
  <c r="Q163" i="25" s="1"/>
  <c r="Q164" i="25" s="1"/>
  <c r="Q165" i="25" s="1"/>
  <c r="Q166" i="25" s="1"/>
  <c r="Q167" i="25" s="1"/>
  <c r="Q168" i="25" s="1"/>
  <c r="Q169" i="25" s="1"/>
  <c r="Q170" i="25" s="1"/>
  <c r="Q171" i="25" s="1"/>
  <c r="Q172" i="25" s="1"/>
  <c r="Q173" i="25" s="1"/>
  <c r="Q174" i="25" s="1"/>
  <c r="Q175" i="25" s="1"/>
  <c r="Q176" i="25" s="1"/>
  <c r="Q177" i="25" s="1"/>
  <c r="Q178" i="25" s="1"/>
  <c r="Q179" i="25" s="1"/>
  <c r="Q180" i="25" s="1"/>
  <c r="Q137" i="25"/>
  <c r="Q138" i="25" s="1"/>
  <c r="Q139" i="25" s="1"/>
  <c r="Q140" i="25" s="1"/>
  <c r="Q141" i="25" s="1"/>
  <c r="Q142" i="25" s="1"/>
  <c r="Q143" i="25" s="1"/>
  <c r="Q144" i="25" s="1"/>
  <c r="Q145" i="25" s="1"/>
  <c r="Q146" i="25" s="1"/>
  <c r="Q147" i="25" s="1"/>
  <c r="Q148" i="25" s="1"/>
  <c r="Q149" i="25" s="1"/>
  <c r="Q150" i="25" s="1"/>
  <c r="Q151" i="25" s="1"/>
  <c r="Q152" i="25" s="1"/>
  <c r="Q153" i="25" s="1"/>
  <c r="Q154" i="25" s="1"/>
  <c r="Q155" i="25" s="1"/>
  <c r="Q156" i="25" s="1"/>
  <c r="Q157" i="25" s="1"/>
  <c r="Q115" i="25"/>
  <c r="Q116" i="25" s="1"/>
  <c r="Q117" i="25" s="1"/>
  <c r="Q118" i="25" s="1"/>
  <c r="Q119" i="25" s="1"/>
  <c r="Q120" i="25" s="1"/>
  <c r="Q121" i="25" s="1"/>
  <c r="Q122" i="25" s="1"/>
  <c r="Q123" i="25" s="1"/>
  <c r="Q124" i="25" s="1"/>
  <c r="Q125" i="25" s="1"/>
  <c r="Q126" i="25" s="1"/>
  <c r="Q127" i="25" s="1"/>
  <c r="Q128" i="25" s="1"/>
  <c r="Q129" i="25" s="1"/>
  <c r="Q130" i="25" s="1"/>
  <c r="Q131" i="25" s="1"/>
  <c r="Q132" i="25" s="1"/>
  <c r="Q133" i="25" s="1"/>
  <c r="Q134" i="25" s="1"/>
  <c r="L1286" i="25" l="1"/>
  <c r="L1299" i="25"/>
  <c r="L1284" i="25"/>
  <c r="L1290" i="25"/>
  <c r="R1298" i="25"/>
  <c r="R1286" i="25"/>
  <c r="R1284" i="25"/>
  <c r="L1294" i="25"/>
  <c r="L1288" i="25"/>
  <c r="R1282" i="25"/>
  <c r="L1285" i="25"/>
  <c r="L1289" i="25"/>
  <c r="L1298" i="25"/>
  <c r="L1296" i="25"/>
  <c r="R1296" i="25"/>
  <c r="L1293" i="25"/>
  <c r="L1295" i="25"/>
  <c r="R1299" i="25"/>
  <c r="R1292" i="25"/>
  <c r="L1287" i="25"/>
  <c r="L1283" i="25"/>
  <c r="R1290" i="25"/>
  <c r="R1287" i="25"/>
  <c r="L1292" i="25"/>
  <c r="L1282" i="25"/>
  <c r="R1289" i="25"/>
  <c r="R1294" i="25"/>
  <c r="R1285" i="25"/>
  <c r="L1297" i="25"/>
  <c r="R1295" i="25"/>
  <c r="L1291" i="25"/>
  <c r="R1288" i="25"/>
  <c r="R1291" i="25"/>
  <c r="R1293" i="25"/>
  <c r="R1283" i="25"/>
  <c r="R1297" i="25"/>
  <c r="R1280" i="25"/>
  <c r="R1272" i="25"/>
  <c r="R1262" i="25"/>
  <c r="R1253" i="25"/>
  <c r="R1266" i="25"/>
  <c r="R1276" i="25"/>
  <c r="R1271" i="25"/>
  <c r="R1252" i="25"/>
  <c r="R1275" i="25"/>
  <c r="R1254" i="25"/>
  <c r="R1277" i="25"/>
  <c r="R1268" i="25"/>
  <c r="R1279" i="25"/>
  <c r="R1251" i="25"/>
  <c r="R1216" i="25"/>
  <c r="R1215" i="25"/>
  <c r="R1219" i="25"/>
  <c r="R1222" i="25"/>
  <c r="R1239" i="25"/>
  <c r="R1232" i="25"/>
  <c r="R1269" i="25"/>
  <c r="R1257" i="25"/>
  <c r="R1240" i="25"/>
  <c r="R1264" i="25"/>
  <c r="R1234" i="25"/>
  <c r="R1256" i="25"/>
  <c r="R1235" i="25"/>
  <c r="R1225" i="25"/>
  <c r="R1229" i="25"/>
  <c r="R1233" i="25"/>
  <c r="R1238" i="25"/>
  <c r="R1242" i="25"/>
  <c r="R1246" i="25"/>
  <c r="R1273" i="25"/>
  <c r="R1270" i="25"/>
  <c r="R1218" i="25"/>
  <c r="R1226" i="25"/>
  <c r="R1243" i="25"/>
  <c r="R1241" i="25"/>
  <c r="R1248" i="25"/>
  <c r="R1278" i="25"/>
  <c r="R1220" i="25"/>
  <c r="R1249" i="25"/>
  <c r="R1212" i="25"/>
  <c r="R1260" i="25"/>
  <c r="R1274" i="25"/>
  <c r="R1217" i="25"/>
  <c r="R1221" i="25"/>
  <c r="R1214" i="25"/>
  <c r="R1230" i="25"/>
  <c r="R1247" i="25"/>
  <c r="R1245" i="25"/>
  <c r="R1259" i="25"/>
  <c r="R1261" i="25"/>
  <c r="R1263" i="25"/>
  <c r="R1265" i="25"/>
  <c r="R1267" i="25"/>
  <c r="R1228" i="25"/>
  <c r="R1250" i="25"/>
  <c r="R1223" i="25"/>
  <c r="R1227" i="25"/>
  <c r="R1231" i="25"/>
  <c r="R1244" i="25"/>
  <c r="R1255" i="25"/>
  <c r="R1224" i="25"/>
  <c r="R1237" i="25"/>
  <c r="L1281" i="25" l="1"/>
  <c r="R1213" i="25"/>
  <c r="R1281" i="25"/>
  <c r="R1236" i="25"/>
  <c r="R1258" i="25"/>
  <c r="M1283" i="25"/>
  <c r="O1283" i="25" s="1"/>
  <c r="I1283" i="25"/>
  <c r="M1292" i="25"/>
  <c r="O1292" i="25" s="1"/>
  <c r="I1292" i="25"/>
  <c r="I1291" i="25"/>
  <c r="M1291" i="25"/>
  <c r="O1291" i="25" s="1"/>
  <c r="I1290" i="25"/>
  <c r="M1290" i="25"/>
  <c r="O1290" i="25" s="1"/>
  <c r="I1286" i="25"/>
  <c r="M1286" i="25"/>
  <c r="O1286" i="25" s="1"/>
  <c r="M1281" i="25"/>
  <c r="O1281" i="25" s="1"/>
  <c r="I1281" i="25"/>
  <c r="I1293" i="25"/>
  <c r="M1293" i="25"/>
  <c r="O1293" i="25" s="1"/>
  <c r="I1298" i="25"/>
  <c r="M1298" i="25"/>
  <c r="O1298" i="25" s="1"/>
  <c r="I1289" i="25"/>
  <c r="M1289" i="25"/>
  <c r="O1289" i="25" s="1"/>
  <c r="I1282" i="25"/>
  <c r="M1282" i="25"/>
  <c r="O1282" i="25" s="1"/>
  <c r="M1285" i="25"/>
  <c r="O1285" i="25" s="1"/>
  <c r="I1285" i="25"/>
  <c r="I1294" i="25"/>
  <c r="M1294" i="25"/>
  <c r="O1294" i="25" s="1"/>
  <c r="I1296" i="25"/>
  <c r="M1296" i="25"/>
  <c r="O1296" i="25" s="1"/>
  <c r="I1295" i="25"/>
  <c r="M1295" i="25"/>
  <c r="O1295" i="25" s="1"/>
  <c r="I1297" i="25"/>
  <c r="M1297" i="25"/>
  <c r="O1297" i="25" s="1"/>
  <c r="M1299" i="25"/>
  <c r="O1299" i="25" s="1"/>
  <c r="I1299" i="25"/>
  <c r="I1287" i="25"/>
  <c r="M1287" i="25"/>
  <c r="O1287" i="25" s="1"/>
  <c r="I1288" i="25"/>
  <c r="M1288" i="25"/>
  <c r="O1288" i="25" s="1"/>
  <c r="I1284" i="25"/>
  <c r="M1284" i="25"/>
  <c r="O1284" i="25" s="1"/>
  <c r="I1216" i="25"/>
  <c r="M1216" i="25"/>
  <c r="O1216" i="25" s="1"/>
  <c r="M1261" i="25"/>
  <c r="O1261" i="25" s="1"/>
  <c r="I1261" i="25"/>
  <c r="M1234" i="25"/>
  <c r="O1234" i="25" s="1"/>
  <c r="I1234" i="25"/>
  <c r="M1214" i="25"/>
  <c r="O1214" i="25" s="1"/>
  <c r="I1214" i="25"/>
  <c r="I1277" i="25"/>
  <c r="M1277" i="25"/>
  <c r="O1277" i="25" s="1"/>
  <c r="M1217" i="25"/>
  <c r="O1217" i="25" s="1"/>
  <c r="I1217" i="25"/>
  <c r="I1268" i="25"/>
  <c r="M1268" i="25"/>
  <c r="O1268" i="25" s="1"/>
  <c r="M1244" i="25"/>
  <c r="O1244" i="25" s="1"/>
  <c r="I1244" i="25"/>
  <c r="I1227" i="25"/>
  <c r="M1227" i="25"/>
  <c r="O1227" i="25" s="1"/>
  <c r="M1219" i="25"/>
  <c r="O1219" i="25" s="1"/>
  <c r="I1219" i="25"/>
  <c r="I1264" i="25"/>
  <c r="M1264" i="25"/>
  <c r="O1264" i="25" s="1"/>
  <c r="M1253" i="25"/>
  <c r="O1253" i="25" s="1"/>
  <c r="I1253" i="25"/>
  <c r="M1233" i="25"/>
  <c r="O1233" i="25" s="1"/>
  <c r="I1233" i="25"/>
  <c r="M1241" i="25"/>
  <c r="O1241" i="25" s="1"/>
  <c r="I1241" i="25"/>
  <c r="M1224" i="25"/>
  <c r="O1224" i="25" s="1"/>
  <c r="I1224" i="25"/>
  <c r="I1266" i="25"/>
  <c r="M1266" i="25"/>
  <c r="O1266" i="25" s="1"/>
  <c r="I1276" i="25"/>
  <c r="M1276" i="25"/>
  <c r="O1276" i="25" s="1"/>
  <c r="I1271" i="25"/>
  <c r="M1271" i="25"/>
  <c r="O1271" i="25" s="1"/>
  <c r="I1221" i="25"/>
  <c r="M1221" i="25"/>
  <c r="O1221" i="25" s="1"/>
  <c r="I1242" i="25"/>
  <c r="M1242" i="25"/>
  <c r="O1242" i="25" s="1"/>
  <c r="I1235" i="25"/>
  <c r="M1235" i="25"/>
  <c r="O1235" i="25" s="1"/>
  <c r="M1258" i="25"/>
  <c r="O1258" i="25" s="1"/>
  <c r="I1258" i="25"/>
  <c r="M1247" i="25"/>
  <c r="O1247" i="25" s="1"/>
  <c r="I1247" i="25"/>
  <c r="M1230" i="25"/>
  <c r="O1230" i="25" s="1"/>
  <c r="I1230" i="25"/>
  <c r="M1270" i="25"/>
  <c r="O1270" i="25" s="1"/>
  <c r="I1270" i="25"/>
  <c r="M1255" i="25"/>
  <c r="O1255" i="25" s="1"/>
  <c r="I1255" i="25"/>
  <c r="M1238" i="25"/>
  <c r="O1238" i="25" s="1"/>
  <c r="I1238" i="25"/>
  <c r="M1269" i="25"/>
  <c r="O1269" i="25" s="1"/>
  <c r="I1269" i="25"/>
  <c r="M1240" i="25"/>
  <c r="O1240" i="25" s="1"/>
  <c r="I1240" i="25"/>
  <c r="M1223" i="25"/>
  <c r="O1223" i="25" s="1"/>
  <c r="I1223" i="25"/>
  <c r="I1215" i="25"/>
  <c r="M1215" i="25"/>
  <c r="O1215" i="25" s="1"/>
  <c r="M1278" i="25"/>
  <c r="O1278" i="25" s="1"/>
  <c r="I1278" i="25"/>
  <c r="M1265" i="25"/>
  <c r="O1265" i="25" s="1"/>
  <c r="I1265" i="25"/>
  <c r="I1254" i="25"/>
  <c r="M1254" i="25"/>
  <c r="O1254" i="25" s="1"/>
  <c r="M1237" i="25"/>
  <c r="O1237" i="25" s="1"/>
  <c r="I1237" i="25"/>
  <c r="I1218" i="25"/>
  <c r="M1218" i="25"/>
  <c r="O1218" i="25" s="1"/>
  <c r="I1252" i="25"/>
  <c r="M1252" i="25"/>
  <c r="O1252" i="25" s="1"/>
  <c r="I1272" i="25"/>
  <c r="M1272" i="25"/>
  <c r="O1272" i="25" s="1"/>
  <c r="M1229" i="25"/>
  <c r="O1229" i="25" s="1"/>
  <c r="I1229" i="25"/>
  <c r="M1243" i="25"/>
  <c r="O1243" i="25" s="1"/>
  <c r="I1243" i="25"/>
  <c r="M1226" i="25"/>
  <c r="O1226" i="25" s="1"/>
  <c r="I1226" i="25"/>
  <c r="M1267" i="25"/>
  <c r="O1267" i="25" s="1"/>
  <c r="I1267" i="25"/>
  <c r="I1225" i="25"/>
  <c r="M1225" i="25"/>
  <c r="O1225" i="25" s="1"/>
  <c r="M1236" i="25"/>
  <c r="O1236" i="25" s="1"/>
  <c r="I1236" i="25"/>
  <c r="M1220" i="25"/>
  <c r="O1220" i="25" s="1"/>
  <c r="I1220" i="25"/>
  <c r="I1259" i="25"/>
  <c r="M1259" i="25"/>
  <c r="O1259" i="25" s="1"/>
  <c r="I1213" i="25"/>
  <c r="M1213" i="25"/>
  <c r="O1213" i="25" s="1"/>
  <c r="M1249" i="25"/>
  <c r="O1249" i="25" s="1"/>
  <c r="I1249" i="25"/>
  <c r="M1232" i="25"/>
  <c r="O1232" i="25" s="1"/>
  <c r="I1232" i="25"/>
  <c r="I1279" i="25"/>
  <c r="M1279" i="25"/>
  <c r="O1279" i="25" s="1"/>
  <c r="I1212" i="25"/>
  <c r="M1212" i="25"/>
  <c r="O1212" i="25" s="1"/>
  <c r="I1256" i="25"/>
  <c r="M1256" i="25"/>
  <c r="O1256" i="25" s="1"/>
  <c r="I1273" i="25"/>
  <c r="M1273" i="25"/>
  <c r="O1273" i="25" s="1"/>
  <c r="M1239" i="25"/>
  <c r="O1239" i="25" s="1"/>
  <c r="I1239" i="25"/>
  <c r="M1222" i="25"/>
  <c r="O1222" i="25" s="1"/>
  <c r="I1222" i="25"/>
  <c r="I1260" i="25"/>
  <c r="M1260" i="25"/>
  <c r="O1260" i="25" s="1"/>
  <c r="M1263" i="25"/>
  <c r="O1263" i="25" s="1"/>
  <c r="I1263" i="25"/>
  <c r="M1248" i="25"/>
  <c r="O1248" i="25" s="1"/>
  <c r="I1248" i="25"/>
  <c r="I1231" i="25"/>
  <c r="M1231" i="25"/>
  <c r="O1231" i="25" s="1"/>
  <c r="I1250" i="25"/>
  <c r="M1250" i="25"/>
  <c r="O1250" i="25" s="1"/>
  <c r="I1257" i="25"/>
  <c r="M1257" i="25"/>
  <c r="O1257" i="25" s="1"/>
  <c r="M1274" i="25"/>
  <c r="O1274" i="25" s="1"/>
  <c r="I1274" i="25"/>
  <c r="I1246" i="25"/>
  <c r="M1246" i="25"/>
  <c r="O1246" i="25" s="1"/>
  <c r="M1245" i="25"/>
  <c r="O1245" i="25" s="1"/>
  <c r="I1245" i="25"/>
  <c r="M1228" i="25"/>
  <c r="O1228" i="25" s="1"/>
  <c r="I1228" i="25"/>
  <c r="M1251" i="25"/>
  <c r="O1251" i="25" s="1"/>
  <c r="I1251" i="25"/>
  <c r="I1275" i="25"/>
  <c r="M1275" i="25"/>
  <c r="O1275" i="25" s="1"/>
  <c r="I1262" i="25"/>
  <c r="M1262" i="25"/>
  <c r="O1262" i="25" s="1"/>
  <c r="I1280" i="25"/>
  <c r="M1280" i="25"/>
  <c r="O1280" i="25" s="1"/>
  <c r="T1217" i="25" l="1"/>
  <c r="U1217" i="25" s="1"/>
  <c r="T1229" i="25"/>
  <c r="U1229" i="25" s="1"/>
  <c r="T1245" i="25"/>
  <c r="U1245" i="25" s="1"/>
  <c r="T1249" i="25"/>
  <c r="U1249" i="25" s="1"/>
  <c r="T1289" i="25"/>
  <c r="U1289" i="25" s="1"/>
  <c r="T1297" i="25"/>
  <c r="U1297" i="25" s="1"/>
  <c r="T1218" i="25"/>
  <c r="U1218" i="25" s="1"/>
  <c r="T1234" i="25"/>
  <c r="U1234" i="25" s="1"/>
  <c r="T1250" i="25"/>
  <c r="U1250" i="25" s="1"/>
  <c r="T1266" i="25"/>
  <c r="U1266" i="25" s="1"/>
  <c r="T1274" i="25"/>
  <c r="U1274" i="25" s="1"/>
  <c r="T1290" i="25"/>
  <c r="U1290" i="25" s="1"/>
  <c r="T1298" i="25"/>
  <c r="U1298" i="25" s="1"/>
  <c r="T1219" i="25"/>
  <c r="U1219" i="25" s="1"/>
  <c r="T1223" i="25"/>
  <c r="U1223" i="25" s="1"/>
  <c r="T1227" i="25"/>
  <c r="U1227" i="25" s="1"/>
  <c r="T1235" i="25"/>
  <c r="U1235" i="25" s="1"/>
  <c r="T1243" i="25"/>
  <c r="U1243" i="25" s="1"/>
  <c r="T1247" i="25"/>
  <c r="U1247" i="25" s="1"/>
  <c r="T1251" i="25"/>
  <c r="U1251" i="25" s="1"/>
  <c r="T1259" i="25"/>
  <c r="U1259" i="25" s="1"/>
  <c r="T1267" i="25"/>
  <c r="U1267" i="25" s="1"/>
  <c r="T1275" i="25"/>
  <c r="U1275" i="25" s="1"/>
  <c r="T1279" i="25"/>
  <c r="U1279" i="25" s="1"/>
  <c r="T1283" i="25"/>
  <c r="U1283" i="25" s="1"/>
  <c r="T1291" i="25"/>
  <c r="U1291" i="25" s="1"/>
  <c r="T1299" i="25"/>
  <c r="U1299" i="25" s="1"/>
  <c r="T1212" i="25"/>
  <c r="U1212" i="25" s="1"/>
  <c r="T1216" i="25"/>
  <c r="U1216" i="25" s="1"/>
  <c r="T1220" i="25"/>
  <c r="U1220" i="25" s="1"/>
  <c r="T1224" i="25"/>
  <c r="U1224" i="25" s="1"/>
  <c r="T1228" i="25"/>
  <c r="U1228" i="25" s="1"/>
  <c r="T1232" i="25"/>
  <c r="U1232" i="25" s="1"/>
  <c r="T1236" i="25"/>
  <c r="U1236" i="25" s="1"/>
  <c r="T1240" i="25"/>
  <c r="U1240" i="25" s="1"/>
  <c r="T1244" i="25"/>
  <c r="U1244" i="25" s="1"/>
  <c r="T1248" i="25"/>
  <c r="U1248" i="25" s="1"/>
  <c r="T1252" i="25"/>
  <c r="U1252" i="25" s="1"/>
  <c r="T1256" i="25"/>
  <c r="U1256" i="25" s="1"/>
  <c r="T1260" i="25"/>
  <c r="U1260" i="25" s="1"/>
  <c r="T1264" i="25"/>
  <c r="U1264" i="25" s="1"/>
  <c r="T1268" i="25"/>
  <c r="U1268" i="25" s="1"/>
  <c r="T1272" i="25"/>
  <c r="U1272" i="25" s="1"/>
  <c r="T1276" i="25"/>
  <c r="U1276" i="25" s="1"/>
  <c r="T1280" i="25"/>
  <c r="U1280" i="25" s="1"/>
  <c r="T1284" i="25"/>
  <c r="U1284" i="25" s="1"/>
  <c r="T1288" i="25"/>
  <c r="U1288" i="25" s="1"/>
  <c r="T1292" i="25"/>
  <c r="U1292" i="25" s="1"/>
  <c r="T1296" i="25"/>
  <c r="U1296" i="25" s="1"/>
  <c r="T1295" i="25"/>
  <c r="U1295" i="25" s="1"/>
  <c r="T1293" i="25"/>
  <c r="U1293" i="25" s="1"/>
  <c r="T1287" i="25"/>
  <c r="U1287" i="25" s="1"/>
  <c r="T1282" i="25"/>
  <c r="U1282" i="25" s="1"/>
  <c r="T1286" i="25"/>
  <c r="U1286" i="25" s="1"/>
  <c r="T1281" i="25"/>
  <c r="U1281" i="25" s="1"/>
  <c r="T1294" i="25"/>
  <c r="U1294" i="25" s="1"/>
  <c r="T1285" i="25"/>
  <c r="U1285" i="25" s="1"/>
  <c r="T1231" i="25"/>
  <c r="U1231" i="25" s="1"/>
  <c r="T1215" i="25"/>
  <c r="U1215" i="25" s="1"/>
  <c r="T1246" i="25"/>
  <c r="U1246" i="25" s="1"/>
  <c r="T1238" i="25"/>
  <c r="U1238" i="25" s="1"/>
  <c r="T1221" i="25"/>
  <c r="U1221" i="25" s="1"/>
  <c r="T1213" i="25"/>
  <c r="U1213" i="25" s="1"/>
  <c r="T1271" i="25"/>
  <c r="U1271" i="25" s="1"/>
  <c r="T1242" i="25"/>
  <c r="U1242" i="25" s="1"/>
  <c r="T1233" i="25"/>
  <c r="U1233" i="25" s="1"/>
  <c r="T1225" i="25"/>
  <c r="U1225" i="25" s="1"/>
  <c r="T1214" i="25"/>
  <c r="U1214" i="25" s="1"/>
  <c r="T1255" i="25"/>
  <c r="U1255" i="25" s="1"/>
  <c r="T1273" i="25"/>
  <c r="U1273" i="25" s="1"/>
  <c r="T1262" i="25"/>
  <c r="U1262" i="25" s="1"/>
  <c r="T1257" i="25"/>
  <c r="U1257" i="25" s="1"/>
  <c r="T1237" i="25"/>
  <c r="U1237" i="25" s="1"/>
  <c r="T1222" i="25"/>
  <c r="U1222" i="25" s="1"/>
  <c r="T1258" i="25"/>
  <c r="U1258" i="25" s="1"/>
  <c r="T1241" i="25"/>
  <c r="U1241" i="25" s="1"/>
  <c r="T1270" i="25"/>
  <c r="U1270" i="25" s="1"/>
  <c r="T1226" i="25"/>
  <c r="U1226" i="25" s="1"/>
  <c r="T1265" i="25"/>
  <c r="U1265" i="25" s="1"/>
  <c r="T1269" i="25"/>
  <c r="U1269" i="25" s="1"/>
  <c r="T1230" i="25"/>
  <c r="U1230" i="25" s="1"/>
  <c r="T1261" i="25"/>
  <c r="U1261" i="25" s="1"/>
  <c r="T1277" i="25"/>
  <c r="U1277" i="25" s="1"/>
  <c r="T1254" i="25"/>
  <c r="U1254" i="25" s="1"/>
  <c r="T1239" i="25"/>
  <c r="U1239" i="25" s="1"/>
  <c r="T1253" i="25"/>
  <c r="U1253" i="25" s="1"/>
  <c r="T1263" i="25"/>
  <c r="U1263" i="25" s="1"/>
  <c r="T1278" i="25"/>
  <c r="U1278" i="25" s="1"/>
  <c r="I1030" i="25"/>
  <c r="I1031" i="25"/>
  <c r="I1032" i="25"/>
  <c r="I1033" i="25"/>
  <c r="I1034" i="25"/>
  <c r="I1035" i="25"/>
  <c r="I1036" i="25"/>
  <c r="I1037" i="25"/>
  <c r="I1038" i="25"/>
  <c r="I1039" i="25"/>
  <c r="I1040" i="25"/>
  <c r="I1041" i="25"/>
  <c r="I1042" i="25"/>
  <c r="I1043" i="25"/>
  <c r="I1044" i="25"/>
  <c r="I1045" i="25"/>
  <c r="I1046" i="25"/>
  <c r="I1047" i="25"/>
  <c r="I1048" i="25"/>
  <c r="I1049" i="25"/>
  <c r="I1029" i="25" l="1"/>
  <c r="I1210" i="25"/>
  <c r="I1206" i="25"/>
  <c r="I1200" i="25"/>
  <c r="I1196" i="25"/>
  <c r="I1192" i="25"/>
  <c r="I1188" i="25"/>
  <c r="I1184" i="25"/>
  <c r="I1180" i="25"/>
  <c r="I1174" i="25"/>
  <c r="I1170" i="25"/>
  <c r="I1166" i="25"/>
  <c r="I1162" i="25"/>
  <c r="I1158" i="25"/>
  <c r="I1152" i="25"/>
  <c r="I1148" i="25"/>
  <c r="I1144" i="25"/>
  <c r="I1138" i="25"/>
  <c r="I1134" i="25"/>
  <c r="I1130" i="25"/>
  <c r="I1126" i="25"/>
  <c r="I1122" i="25"/>
  <c r="I1120" i="25"/>
  <c r="I1116" i="25"/>
  <c r="I1114" i="25"/>
  <c r="I1110" i="25"/>
  <c r="I1108" i="25"/>
  <c r="I1104" i="25"/>
  <c r="I1102" i="25"/>
  <c r="I1100" i="25"/>
  <c r="I1098" i="25"/>
  <c r="I1096" i="25"/>
  <c r="I1094" i="25"/>
  <c r="I1092" i="25"/>
  <c r="I1090" i="25"/>
  <c r="I1088" i="25"/>
  <c r="I1086" i="25"/>
  <c r="I1084" i="25"/>
  <c r="I1082" i="25"/>
  <c r="I1080" i="25"/>
  <c r="I1078" i="25"/>
  <c r="I1076" i="25"/>
  <c r="I1074" i="25"/>
  <c r="I1072" i="25"/>
  <c r="I1070" i="25"/>
  <c r="I1068" i="25"/>
  <c r="I1066" i="25"/>
  <c r="I1064" i="25"/>
  <c r="I1062" i="25"/>
  <c r="I1060" i="25"/>
  <c r="I1058" i="25"/>
  <c r="I1056" i="25"/>
  <c r="I1054" i="25"/>
  <c r="I1052" i="25"/>
  <c r="I1211" i="25"/>
  <c r="I1209" i="25"/>
  <c r="I1207" i="25"/>
  <c r="I1205" i="25"/>
  <c r="I1203" i="25"/>
  <c r="I1201" i="25"/>
  <c r="I1199" i="25"/>
  <c r="I1197" i="25"/>
  <c r="I1195" i="25"/>
  <c r="I1193" i="25"/>
  <c r="I1191" i="25"/>
  <c r="I1187" i="25"/>
  <c r="I1185" i="25"/>
  <c r="I1183" i="25"/>
  <c r="I1181" i="25"/>
  <c r="I1179" i="25"/>
  <c r="I1177" i="25"/>
  <c r="I1175" i="25"/>
  <c r="I1173" i="25"/>
  <c r="I1171" i="25"/>
  <c r="I1169" i="25"/>
  <c r="I1165" i="25"/>
  <c r="I1163" i="25"/>
  <c r="I1161" i="25"/>
  <c r="I1159" i="25"/>
  <c r="I1157" i="25"/>
  <c r="I1155" i="25"/>
  <c r="I1153" i="25"/>
  <c r="I1151" i="25"/>
  <c r="I1149" i="25"/>
  <c r="I1147" i="25"/>
  <c r="I1145" i="25"/>
  <c r="I1143" i="25"/>
  <c r="I1141" i="25"/>
  <c r="I1139" i="25"/>
  <c r="I1137" i="25"/>
  <c r="I1135" i="25"/>
  <c r="I1133" i="25"/>
  <c r="I1131" i="25"/>
  <c r="I1129" i="25"/>
  <c r="I1127" i="25"/>
  <c r="I1125" i="25"/>
  <c r="I1123" i="25"/>
  <c r="I1121" i="25"/>
  <c r="I1119" i="25"/>
  <c r="I1117" i="25"/>
  <c r="I1115" i="25"/>
  <c r="I1113" i="25"/>
  <c r="I1111" i="25"/>
  <c r="I1109" i="25"/>
  <c r="I1107" i="25"/>
  <c r="I1105" i="25"/>
  <c r="I1103" i="25"/>
  <c r="I1101" i="25"/>
  <c r="I1099" i="25"/>
  <c r="I1097" i="25"/>
  <c r="I1095" i="25"/>
  <c r="I1093" i="25"/>
  <c r="I1091" i="25"/>
  <c r="I1089" i="25"/>
  <c r="I1085" i="25"/>
  <c r="I1083" i="25"/>
  <c r="I1081" i="25"/>
  <c r="I1079" i="25"/>
  <c r="I1077" i="25"/>
  <c r="I1075" i="25"/>
  <c r="I1073" i="25"/>
  <c r="I1071" i="25"/>
  <c r="I1067" i="25"/>
  <c r="I1065" i="25"/>
  <c r="I1063" i="25"/>
  <c r="I1061" i="25"/>
  <c r="I1059" i="25"/>
  <c r="I1057" i="25"/>
  <c r="I1055" i="25"/>
  <c r="I1053" i="25"/>
  <c r="I1051" i="25"/>
  <c r="I764" i="25"/>
  <c r="I5" i="25"/>
  <c r="I1208" i="25"/>
  <c r="I1204" i="25"/>
  <c r="I1202" i="25"/>
  <c r="I1198" i="25"/>
  <c r="I1194" i="25"/>
  <c r="I1190" i="25"/>
  <c r="I1186" i="25"/>
  <c r="I1182" i="25"/>
  <c r="I1178" i="25"/>
  <c r="I1176" i="25"/>
  <c r="I1172" i="25"/>
  <c r="I1168" i="25"/>
  <c r="I1164" i="25"/>
  <c r="I1160" i="25"/>
  <c r="I1156" i="25"/>
  <c r="I1154" i="25"/>
  <c r="I1150" i="25"/>
  <c r="I1142" i="25"/>
  <c r="I1140" i="25"/>
  <c r="I1136" i="25"/>
  <c r="I1132" i="25"/>
  <c r="I1128" i="25"/>
  <c r="I1118" i="25"/>
  <c r="I1112" i="25"/>
  <c r="I1027" i="25"/>
  <c r="I1025" i="25"/>
  <c r="I1023" i="25"/>
  <c r="I1021" i="25"/>
  <c r="I1019" i="25"/>
  <c r="I1017" i="25"/>
  <c r="I1015" i="25"/>
  <c r="I1013" i="25"/>
  <c r="I1011" i="25"/>
  <c r="I1009" i="25"/>
  <c r="I1007" i="25"/>
  <c r="I1005" i="25"/>
  <c r="I1003" i="25"/>
  <c r="I1001" i="25"/>
  <c r="I999" i="25"/>
  <c r="I997" i="25"/>
  <c r="I995" i="25"/>
  <c r="I993" i="25"/>
  <c r="I991" i="25"/>
  <c r="I989" i="25"/>
  <c r="I987" i="25"/>
  <c r="I985" i="25"/>
  <c r="I983" i="25"/>
  <c r="I981" i="25"/>
  <c r="I979" i="25"/>
  <c r="I977" i="25"/>
  <c r="I975" i="25"/>
  <c r="I973" i="25"/>
  <c r="I971" i="25"/>
  <c r="I969" i="25"/>
  <c r="I967" i="25"/>
  <c r="I965" i="25"/>
  <c r="I963" i="25"/>
  <c r="I961" i="25"/>
  <c r="I959" i="25"/>
  <c r="I957" i="25"/>
  <c r="I955" i="25"/>
  <c r="I953" i="25"/>
  <c r="I951" i="25"/>
  <c r="I949" i="25"/>
  <c r="I947" i="25"/>
  <c r="I945" i="25"/>
  <c r="I943" i="25"/>
  <c r="I941" i="25"/>
  <c r="I939" i="25"/>
  <c r="I937" i="25"/>
  <c r="I935" i="25"/>
  <c r="I933" i="25"/>
  <c r="I931" i="25"/>
  <c r="I929" i="25"/>
  <c r="I927" i="25"/>
  <c r="I925" i="25"/>
  <c r="I923" i="25"/>
  <c r="I921" i="25"/>
  <c r="I919" i="25"/>
  <c r="I917" i="25"/>
  <c r="I915" i="25"/>
  <c r="I913" i="25"/>
  <c r="I911" i="25"/>
  <c r="I909" i="25"/>
  <c r="I907" i="25"/>
  <c r="I905" i="25"/>
  <c r="I903" i="25"/>
  <c r="I901" i="25"/>
  <c r="I899" i="25"/>
  <c r="I897" i="25"/>
  <c r="I895" i="25"/>
  <c r="I893" i="25"/>
  <c r="I889" i="25"/>
  <c r="I887" i="25"/>
  <c r="I885" i="25"/>
  <c r="I883" i="25"/>
  <c r="I881" i="25"/>
  <c r="I879" i="25"/>
  <c r="I877" i="25"/>
  <c r="I875" i="25"/>
  <c r="I871" i="25"/>
  <c r="I869" i="25"/>
  <c r="I867" i="25"/>
  <c r="I865" i="25"/>
  <c r="I863" i="25"/>
  <c r="I861" i="25"/>
  <c r="I859" i="25"/>
  <c r="I857" i="25"/>
  <c r="I855" i="25"/>
  <c r="I776" i="25"/>
  <c r="I774" i="25"/>
  <c r="I772" i="25"/>
  <c r="I770" i="25"/>
  <c r="I768" i="25"/>
  <c r="I766" i="25"/>
  <c r="I762" i="25"/>
  <c r="I760" i="25"/>
  <c r="I758" i="25"/>
  <c r="I834" i="25"/>
  <c r="I832" i="25"/>
  <c r="I830" i="25"/>
  <c r="I828" i="25"/>
  <c r="I826" i="25"/>
  <c r="I824" i="25"/>
  <c r="I822" i="25"/>
  <c r="I820" i="25"/>
  <c r="I818" i="25"/>
  <c r="I794" i="25"/>
  <c r="I792" i="25"/>
  <c r="I790" i="25"/>
  <c r="I788" i="25"/>
  <c r="I786" i="25"/>
  <c r="I784" i="25"/>
  <c r="I782" i="25"/>
  <c r="I780" i="25"/>
  <c r="I778" i="25"/>
  <c r="I756" i="25"/>
  <c r="I754" i="25"/>
  <c r="I752" i="25"/>
  <c r="I750" i="25"/>
  <c r="I748" i="25"/>
  <c r="I746" i="25"/>
  <c r="I744" i="25"/>
  <c r="I742" i="25"/>
  <c r="I740" i="25"/>
  <c r="I738" i="25"/>
  <c r="I814" i="25"/>
  <c r="I812" i="25"/>
  <c r="I810" i="25"/>
  <c r="I808" i="25"/>
  <c r="I806" i="25"/>
  <c r="I804" i="25"/>
  <c r="I802" i="25"/>
  <c r="I800" i="25"/>
  <c r="I798" i="25"/>
  <c r="I852" i="25"/>
  <c r="I850" i="25"/>
  <c r="I848" i="25"/>
  <c r="I846" i="25"/>
  <c r="I844" i="25"/>
  <c r="I842" i="25"/>
  <c r="I840" i="25"/>
  <c r="I838" i="25"/>
  <c r="I836" i="25"/>
  <c r="I735" i="25"/>
  <c r="I733" i="25"/>
  <c r="I731" i="25"/>
  <c r="I729" i="25"/>
  <c r="I727" i="25"/>
  <c r="I725" i="25"/>
  <c r="I723" i="25"/>
  <c r="I721" i="25"/>
  <c r="I719" i="25"/>
  <c r="I717" i="25"/>
  <c r="I713" i="25"/>
  <c r="I711" i="25"/>
  <c r="I709" i="25"/>
  <c r="I707" i="25"/>
  <c r="I705" i="25"/>
  <c r="I703" i="25"/>
  <c r="I701" i="25"/>
  <c r="I699" i="25"/>
  <c r="I697" i="25"/>
  <c r="I693" i="25"/>
  <c r="I691" i="25"/>
  <c r="I689" i="25"/>
  <c r="I687" i="25"/>
  <c r="I685" i="25"/>
  <c r="I683" i="25"/>
  <c r="I681" i="25"/>
  <c r="I679" i="25"/>
  <c r="I677" i="25"/>
  <c r="I675" i="25"/>
  <c r="I673" i="25"/>
  <c r="I671" i="25"/>
  <c r="I669" i="25"/>
  <c r="I667" i="25"/>
  <c r="I665" i="25"/>
  <c r="I663" i="25"/>
  <c r="I661" i="25"/>
  <c r="I659" i="25"/>
  <c r="I657" i="25"/>
  <c r="I655" i="25"/>
  <c r="I651" i="25"/>
  <c r="I649" i="25"/>
  <c r="I647" i="25"/>
  <c r="I645" i="25"/>
  <c r="I643" i="25"/>
  <c r="I641" i="25"/>
  <c r="I639" i="25"/>
  <c r="I637" i="25"/>
  <c r="I635" i="25"/>
  <c r="I631" i="25"/>
  <c r="I629" i="25"/>
  <c r="I627" i="25"/>
  <c r="I625" i="25"/>
  <c r="I623" i="25"/>
  <c r="I621" i="25"/>
  <c r="I619" i="25"/>
  <c r="I617" i="25"/>
  <c r="I615" i="25"/>
  <c r="I592" i="25"/>
  <c r="I590" i="25"/>
  <c r="I588" i="25"/>
  <c r="I586" i="25"/>
  <c r="I584" i="25"/>
  <c r="I582" i="25"/>
  <c r="I580" i="25"/>
  <c r="I578" i="25"/>
  <c r="I576" i="25"/>
  <c r="I572" i="25"/>
  <c r="I570" i="25"/>
  <c r="I568" i="25"/>
  <c r="I566" i="25"/>
  <c r="I564" i="25"/>
  <c r="I562" i="25"/>
  <c r="I560" i="25"/>
  <c r="I558" i="25"/>
  <c r="I556" i="25"/>
  <c r="I611" i="25"/>
  <c r="I609" i="25"/>
  <c r="I607" i="25"/>
  <c r="I605" i="25"/>
  <c r="I603" i="25"/>
  <c r="I601" i="25"/>
  <c r="I599" i="25"/>
  <c r="I597" i="25"/>
  <c r="I595" i="25"/>
  <c r="I553" i="25"/>
  <c r="I551" i="25"/>
  <c r="I549" i="25"/>
  <c r="I547" i="25"/>
  <c r="I545" i="25"/>
  <c r="I543" i="25"/>
  <c r="I541" i="25"/>
  <c r="I539" i="25"/>
  <c r="I537" i="25"/>
  <c r="I533" i="25"/>
  <c r="I531" i="25"/>
  <c r="I529" i="25"/>
  <c r="I527" i="25"/>
  <c r="I525" i="25"/>
  <c r="I523" i="25"/>
  <c r="I521" i="25"/>
  <c r="I519" i="25"/>
  <c r="I517" i="25"/>
  <c r="I515" i="25"/>
  <c r="I513" i="25"/>
  <c r="I511" i="25"/>
  <c r="I509" i="25"/>
  <c r="I507" i="25"/>
  <c r="I505" i="25"/>
  <c r="I503" i="25"/>
  <c r="I501" i="25"/>
  <c r="I499" i="25"/>
  <c r="I495" i="25"/>
  <c r="I493" i="25"/>
  <c r="I491" i="25"/>
  <c r="I489" i="25"/>
  <c r="I487" i="25"/>
  <c r="I485" i="25"/>
  <c r="I483" i="25"/>
  <c r="I481" i="25"/>
  <c r="I477" i="25"/>
  <c r="I475" i="25"/>
  <c r="I473" i="25"/>
  <c r="I471" i="25"/>
  <c r="I469" i="25"/>
  <c r="I467" i="25"/>
  <c r="I465" i="25"/>
  <c r="I463" i="25"/>
  <c r="I461" i="25"/>
  <c r="I459" i="25"/>
  <c r="I457" i="25"/>
  <c r="I455" i="25"/>
  <c r="I453" i="25"/>
  <c r="I451" i="25"/>
  <c r="I449" i="25"/>
  <c r="I447" i="25"/>
  <c r="I445" i="25"/>
  <c r="I443" i="25"/>
  <c r="I441" i="25"/>
  <c r="I439" i="25"/>
  <c r="I437" i="25"/>
  <c r="I435" i="25"/>
  <c r="I433" i="25"/>
  <c r="I431" i="25"/>
  <c r="I429" i="25"/>
  <c r="I427" i="25"/>
  <c r="I425" i="25"/>
  <c r="I421" i="25"/>
  <c r="I419" i="25"/>
  <c r="I417" i="25"/>
  <c r="I415" i="25"/>
  <c r="I413" i="25"/>
  <c r="I411" i="25"/>
  <c r="I409" i="25"/>
  <c r="I407" i="25"/>
  <c r="I403" i="25"/>
  <c r="I401" i="25"/>
  <c r="I399" i="25"/>
  <c r="I397" i="25"/>
  <c r="I395" i="25"/>
  <c r="I393" i="25"/>
  <c r="I391" i="25"/>
  <c r="I389" i="25"/>
  <c r="I387" i="25"/>
  <c r="I366" i="25"/>
  <c r="I364" i="25"/>
  <c r="I362" i="25"/>
  <c r="I360" i="25"/>
  <c r="I358" i="25"/>
  <c r="I356" i="25"/>
  <c r="I354" i="25"/>
  <c r="I352" i="25"/>
  <c r="I350" i="25"/>
  <c r="I385" i="25"/>
  <c r="I383" i="25"/>
  <c r="I381" i="25"/>
  <c r="I379" i="25"/>
  <c r="I377" i="25"/>
  <c r="I375" i="25"/>
  <c r="I373" i="25"/>
  <c r="I371" i="25"/>
  <c r="I369" i="25"/>
  <c r="I347" i="25"/>
  <c r="I345" i="25"/>
  <c r="I343" i="25"/>
  <c r="I341" i="25"/>
  <c r="I339" i="25"/>
  <c r="I337" i="25"/>
  <c r="I335" i="25"/>
  <c r="I333" i="25"/>
  <c r="I331" i="25"/>
  <c r="I329" i="25"/>
  <c r="I327" i="25"/>
  <c r="I325" i="25"/>
  <c r="I323" i="25"/>
  <c r="I321" i="25"/>
  <c r="I319" i="25"/>
  <c r="I317" i="25"/>
  <c r="I315" i="25"/>
  <c r="I313" i="25"/>
  <c r="I311" i="25"/>
  <c r="I309" i="25"/>
  <c r="I307" i="25"/>
  <c r="I305" i="25"/>
  <c r="I303" i="25"/>
  <c r="I301" i="25"/>
  <c r="I299" i="25"/>
  <c r="I297" i="25"/>
  <c r="I295" i="25"/>
  <c r="I291" i="25"/>
  <c r="I289" i="25"/>
  <c r="I287" i="25"/>
  <c r="I285" i="25"/>
  <c r="I283" i="25"/>
  <c r="I281" i="25"/>
  <c r="I279" i="25"/>
  <c r="I277" i="25"/>
  <c r="I273" i="25"/>
  <c r="I271" i="25"/>
  <c r="I269" i="25"/>
  <c r="I267" i="25"/>
  <c r="I265" i="25"/>
  <c r="I263" i="25"/>
  <c r="I261" i="25"/>
  <c r="I259" i="25"/>
  <c r="I257" i="25"/>
  <c r="I255" i="25"/>
  <c r="I253" i="25"/>
  <c r="I251" i="25"/>
  <c r="I249" i="25"/>
  <c r="I247" i="25"/>
  <c r="I245" i="25"/>
  <c r="I243" i="25"/>
  <c r="I241" i="25"/>
  <c r="I239" i="25"/>
  <c r="I237" i="25"/>
  <c r="I235" i="25"/>
  <c r="I233" i="25"/>
  <c r="I231" i="25"/>
  <c r="I229" i="25"/>
  <c r="I227" i="25"/>
  <c r="I225" i="25"/>
  <c r="I223" i="25"/>
  <c r="I221" i="25"/>
  <c r="I217" i="25"/>
  <c r="I215" i="25"/>
  <c r="I213" i="25"/>
  <c r="I211" i="25"/>
  <c r="I209" i="25"/>
  <c r="I207" i="25"/>
  <c r="I205" i="25"/>
  <c r="I203" i="25"/>
  <c r="I199" i="25"/>
  <c r="I197" i="25"/>
  <c r="I195" i="25"/>
  <c r="I193" i="25"/>
  <c r="I191" i="25"/>
  <c r="I189" i="25"/>
  <c r="I187" i="25"/>
  <c r="I185" i="25"/>
  <c r="I183" i="25"/>
  <c r="I158" i="25"/>
  <c r="I156" i="25"/>
  <c r="I154" i="25"/>
  <c r="I152" i="25"/>
  <c r="I150" i="25"/>
  <c r="I148" i="25"/>
  <c r="I146" i="25"/>
  <c r="I144" i="25"/>
  <c r="I142" i="25"/>
  <c r="I140" i="25"/>
  <c r="I138" i="25"/>
  <c r="I180" i="25"/>
  <c r="I178" i="25"/>
  <c r="I176" i="25"/>
  <c r="I174" i="25"/>
  <c r="I172" i="25"/>
  <c r="I170" i="25"/>
  <c r="I168" i="25"/>
  <c r="I166" i="25"/>
  <c r="I164" i="25"/>
  <c r="I162" i="25"/>
  <c r="I160" i="25"/>
  <c r="I135" i="25"/>
  <c r="I133" i="25"/>
  <c r="I131" i="25"/>
  <c r="I129" i="25"/>
  <c r="I127" i="25"/>
  <c r="I125" i="25"/>
  <c r="I123" i="25"/>
  <c r="I121" i="25"/>
  <c r="I119" i="25"/>
  <c r="I117" i="25"/>
  <c r="I115" i="25"/>
  <c r="I113" i="25"/>
  <c r="I111" i="25"/>
  <c r="I109" i="25"/>
  <c r="I107" i="25"/>
  <c r="I105" i="25"/>
  <c r="I103" i="25"/>
  <c r="I101" i="25"/>
  <c r="I99" i="25"/>
  <c r="I97" i="25"/>
  <c r="I95" i="25"/>
  <c r="I91" i="25"/>
  <c r="I89" i="25"/>
  <c r="I87" i="25"/>
  <c r="I85" i="25"/>
  <c r="I83" i="25"/>
  <c r="I81" i="25"/>
  <c r="I79" i="25"/>
  <c r="I77" i="25"/>
  <c r="I75" i="25"/>
  <c r="I73" i="25"/>
  <c r="I69" i="25"/>
  <c r="I67" i="25"/>
  <c r="I65" i="25"/>
  <c r="I63" i="25"/>
  <c r="I61" i="25"/>
  <c r="I59" i="25"/>
  <c r="I57" i="25"/>
  <c r="I55" i="25"/>
  <c r="I53" i="25"/>
  <c r="I51" i="25"/>
  <c r="I49" i="25"/>
  <c r="I47" i="25"/>
  <c r="I45" i="25"/>
  <c r="I43" i="25"/>
  <c r="I41" i="25"/>
  <c r="I39" i="25"/>
  <c r="I37" i="25"/>
  <c r="I35" i="25"/>
  <c r="I33" i="25"/>
  <c r="I31" i="25"/>
  <c r="I29" i="25"/>
  <c r="I27" i="25"/>
  <c r="I25" i="25"/>
  <c r="I23" i="25"/>
  <c r="I21" i="25"/>
  <c r="I19" i="25"/>
  <c r="I17" i="25"/>
  <c r="I15" i="25"/>
  <c r="I13" i="25"/>
  <c r="I11" i="25"/>
  <c r="I9" i="25"/>
  <c r="I7" i="25"/>
  <c r="I1026" i="25"/>
  <c r="I1022" i="25"/>
  <c r="I1018" i="25"/>
  <c r="I1012" i="25"/>
  <c r="I1008" i="25"/>
  <c r="I1004" i="25"/>
  <c r="I1000" i="25"/>
  <c r="I996" i="25"/>
  <c r="I986" i="25"/>
  <c r="I982" i="25"/>
  <c r="I978" i="25"/>
  <c r="I974" i="25"/>
  <c r="I966" i="25"/>
  <c r="I962" i="25"/>
  <c r="I956" i="25"/>
  <c r="I952" i="25"/>
  <c r="I948" i="25"/>
  <c r="I944" i="25"/>
  <c r="I940" i="25"/>
  <c r="I936" i="25"/>
  <c r="I932" i="25"/>
  <c r="I928" i="25"/>
  <c r="I922" i="25"/>
  <c r="I918" i="25"/>
  <c r="I914" i="25"/>
  <c r="I906" i="25"/>
  <c r="I902" i="25"/>
  <c r="I898" i="25"/>
  <c r="I892" i="25"/>
  <c r="I888" i="25"/>
  <c r="I884" i="25"/>
  <c r="I880" i="25"/>
  <c r="I874" i="25"/>
  <c r="I870" i="25"/>
  <c r="I866" i="25"/>
  <c r="I862" i="25"/>
  <c r="I856" i="25"/>
  <c r="I775" i="25"/>
  <c r="I771" i="25"/>
  <c r="I767" i="25"/>
  <c r="I763" i="25"/>
  <c r="I831" i="25"/>
  <c r="I827" i="25"/>
  <c r="I823" i="25"/>
  <c r="I819" i="25"/>
  <c r="I795" i="25"/>
  <c r="I791" i="25"/>
  <c r="I785" i="25"/>
  <c r="I781" i="25"/>
  <c r="I753" i="25"/>
  <c r="I749" i="25"/>
  <c r="I745" i="25"/>
  <c r="I741" i="25"/>
  <c r="I737" i="25"/>
  <c r="I813" i="25"/>
  <c r="I809" i="25"/>
  <c r="I805" i="25"/>
  <c r="I801" i="25"/>
  <c r="I797" i="25"/>
  <c r="I849" i="25"/>
  <c r="I845" i="25"/>
  <c r="I841" i="25"/>
  <c r="I837" i="25"/>
  <c r="I732" i="25"/>
  <c r="I728" i="25"/>
  <c r="I724" i="25"/>
  <c r="I718" i="25"/>
  <c r="I714" i="25"/>
  <c r="I710" i="25"/>
  <c r="I706" i="25"/>
  <c r="I700" i="25"/>
  <c r="I696" i="25"/>
  <c r="I692" i="25"/>
  <c r="I688" i="25"/>
  <c r="I684" i="25"/>
  <c r="I680" i="25"/>
  <c r="I676" i="25"/>
  <c r="I670" i="25"/>
  <c r="I664" i="25"/>
  <c r="I660" i="25"/>
  <c r="I656" i="25"/>
  <c r="I650" i="25"/>
  <c r="I646" i="25"/>
  <c r="I642" i="25"/>
  <c r="I638" i="25"/>
  <c r="I634" i="25"/>
  <c r="I628" i="25"/>
  <c r="I624" i="25"/>
  <c r="I620" i="25"/>
  <c r="I614" i="25"/>
  <c r="I591" i="25"/>
  <c r="I587" i="25"/>
  <c r="I583" i="25"/>
  <c r="I577" i="25"/>
  <c r="I573" i="25"/>
  <c r="I569" i="25"/>
  <c r="I565" i="25"/>
  <c r="I561" i="25"/>
  <c r="I557" i="25"/>
  <c r="I610" i="25"/>
  <c r="I606" i="25"/>
  <c r="I602" i="25"/>
  <c r="I598" i="25"/>
  <c r="I596" i="25"/>
  <c r="I552" i="25"/>
  <c r="I550" i="25"/>
  <c r="I548" i="25"/>
  <c r="I546" i="25"/>
  <c r="I544" i="25"/>
  <c r="I542" i="25"/>
  <c r="I540" i="25"/>
  <c r="I538" i="25"/>
  <c r="I536" i="25"/>
  <c r="I534" i="25"/>
  <c r="I532" i="25"/>
  <c r="I530" i="25"/>
  <c r="I528" i="25"/>
  <c r="I526" i="25"/>
  <c r="I524" i="25"/>
  <c r="I522" i="25"/>
  <c r="I520" i="25"/>
  <c r="I518" i="25"/>
  <c r="I514" i="25"/>
  <c r="I512" i="25"/>
  <c r="I510" i="25"/>
  <c r="I508" i="25"/>
  <c r="I506" i="25"/>
  <c r="I504" i="25"/>
  <c r="I502" i="25"/>
  <c r="I500" i="25"/>
  <c r="I498" i="25"/>
  <c r="I496" i="25"/>
  <c r="I494" i="25"/>
  <c r="I492" i="25"/>
  <c r="I490" i="25"/>
  <c r="I488" i="25"/>
  <c r="I486" i="25"/>
  <c r="I484" i="25"/>
  <c r="I482" i="25"/>
  <c r="I478" i="25"/>
  <c r="I476" i="25"/>
  <c r="I474" i="25"/>
  <c r="I472" i="25"/>
  <c r="I470" i="25"/>
  <c r="I468" i="25"/>
  <c r="I466" i="25"/>
  <c r="I464" i="25"/>
  <c r="I462" i="25"/>
  <c r="I458" i="25"/>
  <c r="I456" i="25"/>
  <c r="I454" i="25"/>
  <c r="I452" i="25"/>
  <c r="I450" i="25"/>
  <c r="I448" i="25"/>
  <c r="I446" i="25"/>
  <c r="I444" i="25"/>
  <c r="I440" i="25"/>
  <c r="I438" i="25"/>
  <c r="I436" i="25"/>
  <c r="I434" i="25"/>
  <c r="I432" i="25"/>
  <c r="I430" i="25"/>
  <c r="I428" i="25"/>
  <c r="I426" i="25"/>
  <c r="I424" i="25"/>
  <c r="I422" i="25"/>
  <c r="I420" i="25"/>
  <c r="I418" i="25"/>
  <c r="I416" i="25"/>
  <c r="I414" i="25"/>
  <c r="I412" i="25"/>
  <c r="I410" i="25"/>
  <c r="I408" i="25"/>
  <c r="I406" i="25"/>
  <c r="I404" i="25"/>
  <c r="I402" i="25"/>
  <c r="I400" i="25"/>
  <c r="I398" i="25"/>
  <c r="I396" i="25"/>
  <c r="I394" i="25"/>
  <c r="I392" i="25"/>
  <c r="I390" i="25"/>
  <c r="I388" i="25"/>
  <c r="I365" i="25"/>
  <c r="I363" i="25"/>
  <c r="I361" i="25"/>
  <c r="I359" i="25"/>
  <c r="I357" i="25"/>
  <c r="I355" i="25"/>
  <c r="I353" i="25"/>
  <c r="I351" i="25"/>
  <c r="I384" i="25"/>
  <c r="I382" i="25"/>
  <c r="I380" i="25"/>
  <c r="I378" i="25"/>
  <c r="I376" i="25"/>
  <c r="I374" i="25"/>
  <c r="I372" i="25"/>
  <c r="I370" i="25"/>
  <c r="I368" i="25"/>
  <c r="I348" i="25"/>
  <c r="I346" i="25"/>
  <c r="I344" i="25"/>
  <c r="I342" i="25"/>
  <c r="I340" i="25"/>
  <c r="I338" i="25"/>
  <c r="I336" i="25"/>
  <c r="I334" i="25"/>
  <c r="I332" i="25"/>
  <c r="I328" i="25"/>
  <c r="I326" i="25"/>
  <c r="I324" i="25"/>
  <c r="I322" i="25"/>
  <c r="I320" i="25"/>
  <c r="I318" i="25"/>
  <c r="I316" i="25"/>
  <c r="I314" i="25"/>
  <c r="I310" i="25"/>
  <c r="I308" i="25"/>
  <c r="I306" i="25"/>
  <c r="I304" i="25"/>
  <c r="I302" i="25"/>
  <c r="I300" i="25"/>
  <c r="I298" i="25"/>
  <c r="I296" i="25"/>
  <c r="I294" i="25"/>
  <c r="I292" i="25"/>
  <c r="I290" i="25"/>
  <c r="I288" i="25"/>
  <c r="I286" i="25"/>
  <c r="I284" i="25"/>
  <c r="I282" i="25"/>
  <c r="I280" i="25"/>
  <c r="I278" i="25"/>
  <c r="I276" i="25"/>
  <c r="I274" i="25"/>
  <c r="I272" i="25"/>
  <c r="I270" i="25"/>
  <c r="I268" i="25"/>
  <c r="I266" i="25"/>
  <c r="I264" i="25"/>
  <c r="I262" i="25"/>
  <c r="I260" i="25"/>
  <c r="I258" i="25"/>
  <c r="I254" i="25"/>
  <c r="I252" i="25"/>
  <c r="I250" i="25"/>
  <c r="I248" i="25"/>
  <c r="I246" i="25"/>
  <c r="I244" i="25"/>
  <c r="I242" i="25"/>
  <c r="I240" i="25"/>
  <c r="I236" i="25"/>
  <c r="I234" i="25"/>
  <c r="I232" i="25"/>
  <c r="I230" i="25"/>
  <c r="I228" i="25"/>
  <c r="I226" i="25"/>
  <c r="I224" i="25"/>
  <c r="I222" i="25"/>
  <c r="I220" i="25"/>
  <c r="I218" i="25"/>
  <c r="I216" i="25"/>
  <c r="I214" i="25"/>
  <c r="I212" i="25"/>
  <c r="I210" i="25"/>
  <c r="I208" i="25"/>
  <c r="I206" i="25"/>
  <c r="I204" i="25"/>
  <c r="I202" i="25"/>
  <c r="I200" i="25"/>
  <c r="I198" i="25"/>
  <c r="I196" i="25"/>
  <c r="I194" i="25"/>
  <c r="I192" i="25"/>
  <c r="I190" i="25"/>
  <c r="I188" i="25"/>
  <c r="I186" i="25"/>
  <c r="I184" i="25"/>
  <c r="I157" i="25"/>
  <c r="I155" i="25"/>
  <c r="I153" i="25"/>
  <c r="I151" i="25"/>
  <c r="I149" i="25"/>
  <c r="I147" i="25"/>
  <c r="I145" i="25"/>
  <c r="I143" i="25"/>
  <c r="I141" i="25"/>
  <c r="I139" i="25"/>
  <c r="I137" i="25"/>
  <c r="I181" i="25"/>
  <c r="I179" i="25"/>
  <c r="I177" i="25"/>
  <c r="I175" i="25"/>
  <c r="I173" i="25"/>
  <c r="I171" i="25"/>
  <c r="I169" i="25"/>
  <c r="I167" i="25"/>
  <c r="I165" i="25"/>
  <c r="I163" i="25"/>
  <c r="I161" i="25"/>
  <c r="I134" i="25"/>
  <c r="I132" i="25"/>
  <c r="I130" i="25"/>
  <c r="I128" i="25"/>
  <c r="I126" i="25"/>
  <c r="I124" i="25"/>
  <c r="I122" i="25"/>
  <c r="I120" i="25"/>
  <c r="I118" i="25"/>
  <c r="I116" i="25"/>
  <c r="I112" i="25"/>
  <c r="I110" i="25"/>
  <c r="I108" i="25"/>
  <c r="I106" i="25"/>
  <c r="I104" i="25"/>
  <c r="I102" i="25"/>
  <c r="I100" i="25"/>
  <c r="I98" i="25"/>
  <c r="I96" i="25"/>
  <c r="I94" i="25"/>
  <c r="I92" i="25"/>
  <c r="I90" i="25"/>
  <c r="I88" i="25"/>
  <c r="I86" i="25"/>
  <c r="I84" i="25"/>
  <c r="I82" i="25"/>
  <c r="I80" i="25"/>
  <c r="I78" i="25"/>
  <c r="I76" i="25"/>
  <c r="I74" i="25"/>
  <c r="I72" i="25"/>
  <c r="I70" i="25"/>
  <c r="I68" i="25"/>
  <c r="I66" i="25"/>
  <c r="I64" i="25"/>
  <c r="I62" i="25"/>
  <c r="I60" i="25"/>
  <c r="I58" i="25"/>
  <c r="I56" i="25"/>
  <c r="I54" i="25"/>
  <c r="I52" i="25"/>
  <c r="I50" i="25"/>
  <c r="I46" i="25"/>
  <c r="I44" i="25"/>
  <c r="I42" i="25"/>
  <c r="I40" i="25"/>
  <c r="I38" i="25"/>
  <c r="I36" i="25"/>
  <c r="I34" i="25"/>
  <c r="I32" i="25"/>
  <c r="I30" i="25"/>
  <c r="I28" i="25"/>
  <c r="I24" i="25"/>
  <c r="I22" i="25"/>
  <c r="I20" i="25"/>
  <c r="I18" i="25"/>
  <c r="I16" i="25"/>
  <c r="I14" i="25"/>
  <c r="I12" i="25"/>
  <c r="I10" i="25"/>
  <c r="I8" i="25"/>
  <c r="I6" i="25"/>
  <c r="I4" i="25"/>
  <c r="I1028" i="25"/>
  <c r="I1024" i="25"/>
  <c r="I1020" i="25"/>
  <c r="I1016" i="25"/>
  <c r="I1014" i="25"/>
  <c r="I1006" i="25"/>
  <c r="I1002" i="25"/>
  <c r="I998" i="25"/>
  <c r="I994" i="25"/>
  <c r="I992" i="25"/>
  <c r="I988" i="25"/>
  <c r="I984" i="25"/>
  <c r="I980" i="25"/>
  <c r="I976" i="25"/>
  <c r="I972" i="25"/>
  <c r="I968" i="25"/>
  <c r="I964" i="25"/>
  <c r="I960" i="25"/>
  <c r="I958" i="25"/>
  <c r="I954" i="25"/>
  <c r="I946" i="25"/>
  <c r="I942" i="25"/>
  <c r="I938" i="25"/>
  <c r="I934" i="25"/>
  <c r="I926" i="25"/>
  <c r="I924" i="25"/>
  <c r="I920" i="25"/>
  <c r="I916" i="25"/>
  <c r="I912" i="25"/>
  <c r="I908" i="25"/>
  <c r="I904" i="25"/>
  <c r="I900" i="25"/>
  <c r="I896" i="25"/>
  <c r="I894" i="25"/>
  <c r="I890" i="25"/>
  <c r="I886" i="25"/>
  <c r="I882" i="25"/>
  <c r="I878" i="25"/>
  <c r="I876" i="25"/>
  <c r="I872" i="25"/>
  <c r="I868" i="25"/>
  <c r="I864" i="25"/>
  <c r="I860" i="25"/>
  <c r="I858" i="25"/>
  <c r="I773" i="25"/>
  <c r="I769" i="25"/>
  <c r="I765" i="25"/>
  <c r="I761" i="25"/>
  <c r="I759" i="25"/>
  <c r="I833" i="25"/>
  <c r="I829" i="25"/>
  <c r="I825" i="25"/>
  <c r="I821" i="25"/>
  <c r="I817" i="25"/>
  <c r="I793" i="25"/>
  <c r="I789" i="25"/>
  <c r="I787" i="25"/>
  <c r="I783" i="25"/>
  <c r="I779" i="25"/>
  <c r="I755" i="25"/>
  <c r="I751" i="25"/>
  <c r="I747" i="25"/>
  <c r="I743" i="25"/>
  <c r="I739" i="25"/>
  <c r="I815" i="25"/>
  <c r="I811" i="25"/>
  <c r="I807" i="25"/>
  <c r="I803" i="25"/>
  <c r="I799" i="25"/>
  <c r="I853" i="25"/>
  <c r="I851" i="25"/>
  <c r="I847" i="25"/>
  <c r="I843" i="25"/>
  <c r="I839" i="25"/>
  <c r="I734" i="25"/>
  <c r="I730" i="25"/>
  <c r="I726" i="25"/>
  <c r="I722" i="25"/>
  <c r="I720" i="25"/>
  <c r="I716" i="25"/>
  <c r="I712" i="25"/>
  <c r="I708" i="25"/>
  <c r="I704" i="25"/>
  <c r="I702" i="25"/>
  <c r="I698" i="25"/>
  <c r="I694" i="25"/>
  <c r="I690" i="25"/>
  <c r="I686" i="25"/>
  <c r="I682" i="25"/>
  <c r="I678" i="25"/>
  <c r="I672" i="25"/>
  <c r="I668" i="25"/>
  <c r="I666" i="25"/>
  <c r="I662" i="25"/>
  <c r="I658" i="25"/>
  <c r="I654" i="25"/>
  <c r="I652" i="25"/>
  <c r="I648" i="25"/>
  <c r="I644" i="25"/>
  <c r="I640" i="25"/>
  <c r="I636" i="25"/>
  <c r="I632" i="25"/>
  <c r="I630" i="25"/>
  <c r="I626" i="25"/>
  <c r="I622" i="25"/>
  <c r="I618" i="25"/>
  <c r="I616" i="25"/>
  <c r="I593" i="25"/>
  <c r="I589" i="25"/>
  <c r="I585" i="25"/>
  <c r="I581" i="25"/>
  <c r="I579" i="25"/>
  <c r="I575" i="25"/>
  <c r="I571" i="25"/>
  <c r="I567" i="25"/>
  <c r="I563" i="25"/>
  <c r="I559" i="25"/>
  <c r="I555" i="25"/>
  <c r="I612" i="25"/>
  <c r="I608" i="25"/>
  <c r="I604" i="25"/>
  <c r="I600" i="25"/>
  <c r="I480" i="25"/>
  <c r="R478" i="25"/>
  <c r="R348" i="25"/>
  <c r="R292" i="25"/>
  <c r="R218" i="25"/>
  <c r="R200" i="25"/>
  <c r="R181" i="25"/>
  <c r="R92" i="25"/>
  <c r="R70" i="25"/>
  <c r="L485" i="25"/>
  <c r="R459" i="25"/>
  <c r="R329" i="25"/>
  <c r="R795" i="25"/>
  <c r="R815" i="25"/>
  <c r="R853" i="25"/>
  <c r="R714" i="25"/>
  <c r="R694" i="25"/>
  <c r="R534" i="25"/>
  <c r="R496" i="25"/>
  <c r="R404" i="25"/>
  <c r="R255" i="25"/>
  <c r="R158" i="25"/>
  <c r="M142" i="25"/>
  <c r="L135" i="25"/>
  <c r="M121" i="25"/>
  <c r="R113" i="25"/>
  <c r="M89" i="25"/>
  <c r="M81" i="25"/>
  <c r="M75" i="25"/>
  <c r="R25" i="25"/>
  <c r="M17" i="25"/>
  <c r="M9" i="25"/>
  <c r="M278" i="25"/>
  <c r="R274" i="25"/>
  <c r="M274" i="25"/>
  <c r="M268" i="25"/>
  <c r="M260" i="25"/>
  <c r="M254" i="25"/>
  <c r="M250" i="25"/>
  <c r="M246" i="25"/>
  <c r="M244" i="25"/>
  <c r="M220" i="25"/>
  <c r="L218" i="25"/>
  <c r="L200" i="25"/>
  <c r="L92" i="25"/>
  <c r="L70" i="25"/>
  <c r="M160" i="25"/>
  <c r="M223" i="25"/>
  <c r="M308" i="25"/>
  <c r="M404" i="25"/>
  <c r="M452" i="25"/>
  <c r="M176" i="25"/>
  <c r="M152" i="25"/>
  <c r="M217" i="25"/>
  <c r="M239" i="25"/>
  <c r="M281" i="25"/>
  <c r="M303" i="25"/>
  <c r="M324" i="25"/>
  <c r="M345" i="25"/>
  <c r="M385" i="25"/>
  <c r="M365" i="25"/>
  <c r="M400" i="25"/>
  <c r="M416" i="25"/>
  <c r="M432" i="25"/>
  <c r="M448" i="25"/>
  <c r="M464" i="25"/>
  <c r="M480" i="25"/>
  <c r="M496" i="25"/>
  <c r="M512" i="25"/>
  <c r="M528" i="25"/>
  <c r="M544" i="25"/>
  <c r="M600" i="25"/>
  <c r="M557" i="25"/>
  <c r="M573" i="25"/>
  <c r="M589" i="25"/>
  <c r="M624" i="25"/>
  <c r="M640" i="25"/>
  <c r="M656" i="25"/>
  <c r="M672" i="25"/>
  <c r="M688" i="25"/>
  <c r="M704" i="25"/>
  <c r="M720" i="25"/>
  <c r="M835" i="25"/>
  <c r="M851" i="25"/>
  <c r="M809" i="25"/>
  <c r="M745" i="25"/>
  <c r="M781" i="25"/>
  <c r="M817" i="25"/>
  <c r="M833" i="25"/>
  <c r="M771" i="25"/>
  <c r="M868" i="25"/>
  <c r="M884" i="25"/>
  <c r="M900" i="25"/>
  <c r="M916" i="25"/>
  <c r="M932" i="25"/>
  <c r="M948" i="25"/>
  <c r="M964" i="25"/>
  <c r="M980" i="25"/>
  <c r="M996" i="25"/>
  <c r="M1012" i="25"/>
  <c r="M1028" i="25"/>
  <c r="M1044" i="25"/>
  <c r="M1060" i="25"/>
  <c r="M1076" i="25"/>
  <c r="M1092" i="25"/>
  <c r="M1108" i="25"/>
  <c r="M1124" i="25"/>
  <c r="M1140" i="25"/>
  <c r="M1156" i="25"/>
  <c r="M1188" i="25"/>
  <c r="M1204" i="25"/>
  <c r="M162" i="25"/>
  <c r="M158" i="25"/>
  <c r="M203" i="25"/>
  <c r="M245" i="25"/>
  <c r="M267" i="25"/>
  <c r="M288" i="25"/>
  <c r="M309" i="25"/>
  <c r="M331" i="25"/>
  <c r="M370" i="25"/>
  <c r="M354" i="25"/>
  <c r="M389" i="25"/>
  <c r="M405" i="25"/>
  <c r="M421" i="25"/>
  <c r="M437" i="25"/>
  <c r="M453" i="25"/>
  <c r="M469" i="25"/>
  <c r="M485" i="25"/>
  <c r="M501" i="25"/>
  <c r="M517" i="25"/>
  <c r="M533" i="25"/>
  <c r="M549" i="25"/>
  <c r="M605" i="25"/>
  <c r="M562" i="25"/>
  <c r="M578" i="25"/>
  <c r="M613" i="25"/>
  <c r="M629" i="25"/>
  <c r="M645" i="25"/>
  <c r="M661" i="25"/>
  <c r="M677" i="25"/>
  <c r="M693" i="25"/>
  <c r="M709" i="25"/>
  <c r="M725" i="25"/>
  <c r="M840" i="25"/>
  <c r="M798" i="25"/>
  <c r="M814" i="25"/>
  <c r="M750" i="25"/>
  <c r="M786" i="25"/>
  <c r="M822" i="25"/>
  <c r="M760" i="25"/>
  <c r="M776" i="25"/>
  <c r="M857" i="25"/>
  <c r="M873" i="25"/>
  <c r="M889" i="25"/>
  <c r="M905" i="25"/>
  <c r="M921" i="25"/>
  <c r="M937" i="25"/>
  <c r="M953" i="25"/>
  <c r="M969" i="25"/>
  <c r="M985" i="25"/>
  <c r="M1001" i="25"/>
  <c r="M1017" i="25"/>
  <c r="M1033" i="25"/>
  <c r="M1049" i="25"/>
  <c r="M1065" i="25"/>
  <c r="M1081" i="25"/>
  <c r="M1097" i="25"/>
  <c r="M1113" i="25"/>
  <c r="M1129" i="25"/>
  <c r="M1145" i="25"/>
  <c r="M1161" i="25"/>
  <c r="M1177" i="25"/>
  <c r="M1193" i="25"/>
  <c r="M1209" i="25"/>
  <c r="M129" i="25"/>
  <c r="M193" i="25"/>
  <c r="M215" i="25"/>
  <c r="M236" i="25"/>
  <c r="M257" i="25"/>
  <c r="M279" i="25"/>
  <c r="M300" i="25"/>
  <c r="M321" i="25"/>
  <c r="M343" i="25"/>
  <c r="M382" i="25"/>
  <c r="M363" i="25"/>
  <c r="M398" i="25"/>
  <c r="M414" i="25"/>
  <c r="M430" i="25"/>
  <c r="M446" i="25"/>
  <c r="M462" i="25"/>
  <c r="M478" i="25"/>
  <c r="M494" i="25"/>
  <c r="M510" i="25"/>
  <c r="M526" i="25"/>
  <c r="M542" i="25"/>
  <c r="M598" i="25"/>
  <c r="M555" i="25"/>
  <c r="M571" i="25"/>
  <c r="M587" i="25"/>
  <c r="M622" i="25"/>
  <c r="M638" i="25"/>
  <c r="M654" i="25"/>
  <c r="M670" i="25"/>
  <c r="M686" i="25"/>
  <c r="M702" i="25"/>
  <c r="M718" i="25"/>
  <c r="M734" i="25"/>
  <c r="M849" i="25"/>
  <c r="M807" i="25"/>
  <c r="M743" i="25"/>
  <c r="M779" i="25"/>
  <c r="M795" i="25"/>
  <c r="M831" i="25"/>
  <c r="M769" i="25"/>
  <c r="M866" i="25"/>
  <c r="M882" i="25"/>
  <c r="M898" i="25"/>
  <c r="M914" i="25"/>
  <c r="M930" i="25"/>
  <c r="M946" i="25"/>
  <c r="M962" i="25"/>
  <c r="M978" i="25"/>
  <c r="M994" i="25"/>
  <c r="M1010" i="25"/>
  <c r="M1026" i="25"/>
  <c r="M1042" i="25"/>
  <c r="M1058" i="25"/>
  <c r="M1074" i="25"/>
  <c r="M1090" i="25"/>
  <c r="M1106" i="25"/>
  <c r="M1122" i="25"/>
  <c r="M1138" i="25"/>
  <c r="M1154" i="25"/>
  <c r="M1170" i="25"/>
  <c r="M1186" i="25"/>
  <c r="M1202" i="25"/>
  <c r="M384" i="25"/>
  <c r="M368" i="25"/>
  <c r="M334" i="25"/>
  <c r="M318" i="25"/>
  <c r="M302" i="25"/>
  <c r="M286" i="25"/>
  <c r="M97" i="25"/>
  <c r="M65" i="25"/>
  <c r="M49" i="25"/>
  <c r="M33" i="25"/>
  <c r="M87" i="25"/>
  <c r="M7" i="25"/>
  <c r="M156" i="25"/>
  <c r="M221" i="25"/>
  <c r="M243" i="25"/>
  <c r="M285" i="25"/>
  <c r="M307" i="25"/>
  <c r="M328" i="25"/>
  <c r="M367" i="25"/>
  <c r="M352" i="25"/>
  <c r="M387" i="25"/>
  <c r="M403" i="25"/>
  <c r="M419" i="25"/>
  <c r="M435" i="25"/>
  <c r="M451" i="25"/>
  <c r="M467" i="25"/>
  <c r="M483" i="25"/>
  <c r="M499" i="25"/>
  <c r="M515" i="25"/>
  <c r="M531" i="25"/>
  <c r="M547" i="25"/>
  <c r="M603" i="25"/>
  <c r="M560" i="25"/>
  <c r="M576" i="25"/>
  <c r="M592" i="25"/>
  <c r="M627" i="25"/>
  <c r="M643" i="25"/>
  <c r="M659" i="25"/>
  <c r="M675" i="25"/>
  <c r="M691" i="25"/>
  <c r="M707" i="25"/>
  <c r="M723" i="25"/>
  <c r="M838" i="25"/>
  <c r="M796" i="25"/>
  <c r="M812" i="25"/>
  <c r="M748" i="25"/>
  <c r="M784" i="25"/>
  <c r="M820" i="25"/>
  <c r="M758" i="25"/>
  <c r="M774" i="25"/>
  <c r="M855" i="25"/>
  <c r="M871" i="25"/>
  <c r="M887" i="25"/>
  <c r="M903" i="25"/>
  <c r="M919" i="25"/>
  <c r="M935" i="25"/>
  <c r="M951" i="25"/>
  <c r="M967" i="25"/>
  <c r="M983" i="25"/>
  <c r="M999" i="25"/>
  <c r="M1015" i="25"/>
  <c r="M1031" i="25"/>
  <c r="M1047" i="25"/>
  <c r="M1063" i="25"/>
  <c r="M1079" i="25"/>
  <c r="M1095" i="25"/>
  <c r="M1111" i="25"/>
  <c r="M1127" i="25"/>
  <c r="M1143" i="25"/>
  <c r="M1159" i="25"/>
  <c r="M1175" i="25"/>
  <c r="M1191" i="25"/>
  <c r="M1207" i="25"/>
  <c r="M265" i="25"/>
  <c r="M369" i="25"/>
  <c r="M420" i="25"/>
  <c r="M436" i="25"/>
  <c r="M500" i="25"/>
  <c r="M516" i="25"/>
  <c r="M532" i="25"/>
  <c r="M548" i="25"/>
  <c r="M604" i="25"/>
  <c r="M561" i="25"/>
  <c r="M577" i="25"/>
  <c r="M593" i="25"/>
  <c r="M628" i="25"/>
  <c r="M644" i="25"/>
  <c r="M660" i="25"/>
  <c r="M676" i="25"/>
  <c r="M692" i="25"/>
  <c r="M708" i="25"/>
  <c r="M724" i="25"/>
  <c r="M839" i="25"/>
  <c r="M797" i="25"/>
  <c r="M813" i="25"/>
  <c r="M749" i="25"/>
  <c r="M785" i="25"/>
  <c r="M821" i="25"/>
  <c r="M759" i="25"/>
  <c r="M775" i="25"/>
  <c r="M856" i="25"/>
  <c r="M872" i="25"/>
  <c r="M888" i="25"/>
  <c r="M904" i="25"/>
  <c r="M920" i="25"/>
  <c r="M936" i="25"/>
  <c r="M952" i="25"/>
  <c r="M968" i="25"/>
  <c r="M984" i="25"/>
  <c r="M1000" i="25"/>
  <c r="M1016" i="25"/>
  <c r="M1032" i="25"/>
  <c r="M1048" i="25"/>
  <c r="M1064" i="25"/>
  <c r="M1080" i="25"/>
  <c r="M1096" i="25"/>
  <c r="M1112" i="25"/>
  <c r="M1128" i="25"/>
  <c r="M1144" i="25"/>
  <c r="M1160" i="25"/>
  <c r="M1176" i="25"/>
  <c r="M1192" i="25"/>
  <c r="M1208" i="25"/>
  <c r="M123" i="25"/>
  <c r="M187" i="25"/>
  <c r="M229" i="25"/>
  <c r="M251" i="25"/>
  <c r="M293" i="25"/>
  <c r="M315" i="25"/>
  <c r="M336" i="25"/>
  <c r="M375" i="25"/>
  <c r="M358" i="25"/>
  <c r="M393" i="25"/>
  <c r="M409" i="25"/>
  <c r="M425" i="25"/>
  <c r="M441" i="25"/>
  <c r="M457" i="25"/>
  <c r="M473" i="25"/>
  <c r="M489" i="25"/>
  <c r="M505" i="25"/>
  <c r="M521" i="25"/>
  <c r="M537" i="25"/>
  <c r="M553" i="25"/>
  <c r="M609" i="25"/>
  <c r="M566" i="25"/>
  <c r="M582" i="25"/>
  <c r="M617" i="25"/>
  <c r="M633" i="25"/>
  <c r="M649" i="25"/>
  <c r="M665" i="25"/>
  <c r="M681" i="25"/>
  <c r="M697" i="25"/>
  <c r="M713" i="25"/>
  <c r="M729" i="25"/>
  <c r="M844" i="25"/>
  <c r="M802" i="25"/>
  <c r="M738" i="25"/>
  <c r="M754" i="25"/>
  <c r="M790" i="25"/>
  <c r="M826" i="25"/>
  <c r="M764" i="25"/>
  <c r="M861" i="25"/>
  <c r="M877" i="25"/>
  <c r="M893" i="25"/>
  <c r="M909" i="25"/>
  <c r="M925" i="25"/>
  <c r="M941" i="25"/>
  <c r="M957" i="25"/>
  <c r="M973" i="25"/>
  <c r="M989" i="25"/>
  <c r="M1005" i="25"/>
  <c r="M1021" i="25"/>
  <c r="M1037" i="25"/>
  <c r="M1053" i="25"/>
  <c r="M1069" i="25"/>
  <c r="M1085" i="25"/>
  <c r="M1101" i="25"/>
  <c r="M1117" i="25"/>
  <c r="M1133" i="25"/>
  <c r="M1149" i="25"/>
  <c r="M1165" i="25"/>
  <c r="M1181" i="25"/>
  <c r="M1197" i="25"/>
  <c r="M113" i="25"/>
  <c r="M179" i="25"/>
  <c r="M154" i="25"/>
  <c r="M199" i="25"/>
  <c r="M241" i="25"/>
  <c r="M263" i="25"/>
  <c r="M284" i="25"/>
  <c r="M305" i="25"/>
  <c r="M327" i="25"/>
  <c r="M348" i="25"/>
  <c r="M350" i="25"/>
  <c r="M386" i="25"/>
  <c r="M402" i="25"/>
  <c r="M418" i="25"/>
  <c r="M434" i="25"/>
  <c r="M450" i="25"/>
  <c r="M466" i="25"/>
  <c r="M482" i="25"/>
  <c r="M498" i="25"/>
  <c r="M514" i="25"/>
  <c r="M530" i="25"/>
  <c r="M546" i="25"/>
  <c r="M602" i="25"/>
  <c r="M559" i="25"/>
  <c r="M575" i="25"/>
  <c r="M591" i="25"/>
  <c r="M626" i="25"/>
  <c r="M642" i="25"/>
  <c r="M658" i="25"/>
  <c r="M674" i="25"/>
  <c r="M690" i="25"/>
  <c r="M706" i="25"/>
  <c r="M722" i="25"/>
  <c r="M837" i="25"/>
  <c r="M853" i="25"/>
  <c r="M811" i="25"/>
  <c r="M747" i="25"/>
  <c r="M783" i="25"/>
  <c r="M819" i="25"/>
  <c r="M757" i="25"/>
  <c r="M773" i="25"/>
  <c r="M854" i="25"/>
  <c r="M870" i="25"/>
  <c r="M886" i="25"/>
  <c r="M902" i="25"/>
  <c r="M918" i="25"/>
  <c r="M934" i="25"/>
  <c r="M950" i="25"/>
  <c r="M966" i="25"/>
  <c r="M982" i="25"/>
  <c r="M998" i="25"/>
  <c r="M1014" i="25"/>
  <c r="M1030" i="25"/>
  <c r="M1046" i="25"/>
  <c r="M1062" i="25"/>
  <c r="M1078" i="25"/>
  <c r="M1094" i="25"/>
  <c r="M1110" i="25"/>
  <c r="M1126" i="25"/>
  <c r="M1142" i="25"/>
  <c r="M1158" i="25"/>
  <c r="M1174" i="25"/>
  <c r="M1190" i="25"/>
  <c r="M1206" i="25"/>
  <c r="M380" i="25"/>
  <c r="M346" i="25"/>
  <c r="M330" i="25"/>
  <c r="M314" i="25"/>
  <c r="M298" i="25"/>
  <c r="M282" i="25"/>
  <c r="M77" i="25"/>
  <c r="M99" i="25"/>
  <c r="M83" i="25"/>
  <c r="M67" i="25"/>
  <c r="M51" i="25"/>
  <c r="M19" i="25"/>
  <c r="M140" i="25"/>
  <c r="M205" i="25"/>
  <c r="M227" i="25"/>
  <c r="M269" i="25"/>
  <c r="M291" i="25"/>
  <c r="M312" i="25"/>
  <c r="M333" i="25"/>
  <c r="M373" i="25"/>
  <c r="M356" i="25"/>
  <c r="M391" i="25"/>
  <c r="M407" i="25"/>
  <c r="M423" i="25"/>
  <c r="M439" i="25"/>
  <c r="M455" i="25"/>
  <c r="M471" i="25"/>
  <c r="M487" i="25"/>
  <c r="M503" i="25"/>
  <c r="M519" i="25"/>
  <c r="M535" i="25"/>
  <c r="M551" i="25"/>
  <c r="M607" i="25"/>
  <c r="M564" i="25"/>
  <c r="M580" i="25"/>
  <c r="M615" i="25"/>
  <c r="M631" i="25"/>
  <c r="M647" i="25"/>
  <c r="M663" i="25"/>
  <c r="M679" i="25"/>
  <c r="M695" i="25"/>
  <c r="M711" i="25"/>
  <c r="M727" i="25"/>
  <c r="M842" i="25"/>
  <c r="M800" i="25"/>
  <c r="M736" i="25"/>
  <c r="M752" i="25"/>
  <c r="M788" i="25"/>
  <c r="M824" i="25"/>
  <c r="M762" i="25"/>
  <c r="M859" i="25"/>
  <c r="M875" i="25"/>
  <c r="M891" i="25"/>
  <c r="M907" i="25"/>
  <c r="M923" i="25"/>
  <c r="M939" i="25"/>
  <c r="M955" i="25"/>
  <c r="M971" i="25"/>
  <c r="M987" i="25"/>
  <c r="M1003" i="25"/>
  <c r="M1019" i="25"/>
  <c r="M1035" i="25"/>
  <c r="M1051" i="25"/>
  <c r="M1067" i="25"/>
  <c r="M1083" i="25"/>
  <c r="M1099" i="25"/>
  <c r="M1115" i="25"/>
  <c r="M1131" i="25"/>
  <c r="M1147" i="25"/>
  <c r="M1163" i="25"/>
  <c r="M1195" i="25"/>
  <c r="M1211" i="25"/>
  <c r="M201" i="25"/>
  <c r="M287" i="25"/>
  <c r="M388" i="25"/>
  <c r="M468" i="25"/>
  <c r="M185" i="25"/>
  <c r="M207" i="25"/>
  <c r="M249" i="25"/>
  <c r="M271" i="25"/>
  <c r="M292" i="25"/>
  <c r="M313" i="25"/>
  <c r="M335" i="25"/>
  <c r="M374" i="25"/>
  <c r="M357" i="25"/>
  <c r="M392" i="25"/>
  <c r="M408" i="25"/>
  <c r="M424" i="25"/>
  <c r="M440" i="25"/>
  <c r="M456" i="25"/>
  <c r="M472" i="25"/>
  <c r="M488" i="25"/>
  <c r="M504" i="25"/>
  <c r="M520" i="25"/>
  <c r="M536" i="25"/>
  <c r="M552" i="25"/>
  <c r="M608" i="25"/>
  <c r="M565" i="25"/>
  <c r="M581" i="25"/>
  <c r="M616" i="25"/>
  <c r="M632" i="25"/>
  <c r="M648" i="25"/>
  <c r="M664" i="25"/>
  <c r="M680" i="25"/>
  <c r="M696" i="25"/>
  <c r="M712" i="25"/>
  <c r="M728" i="25"/>
  <c r="M843" i="25"/>
  <c r="M801" i="25"/>
  <c r="M737" i="25"/>
  <c r="M753" i="25"/>
  <c r="M789" i="25"/>
  <c r="M825" i="25"/>
  <c r="M763" i="25"/>
  <c r="M860" i="25"/>
  <c r="M876" i="25"/>
  <c r="M892" i="25"/>
  <c r="M908" i="25"/>
  <c r="M924" i="25"/>
  <c r="M940" i="25"/>
  <c r="M956" i="25"/>
  <c r="M972" i="25"/>
  <c r="M988" i="25"/>
  <c r="M1004" i="25"/>
  <c r="M1020" i="25"/>
  <c r="M1036" i="25"/>
  <c r="M1052" i="25"/>
  <c r="M1068" i="25"/>
  <c r="M1084" i="25"/>
  <c r="M1100" i="25"/>
  <c r="M1116" i="25"/>
  <c r="M1132" i="25"/>
  <c r="M1148" i="25"/>
  <c r="M1164" i="25"/>
  <c r="M1180" i="25"/>
  <c r="M1196" i="25"/>
  <c r="M3" i="25"/>
  <c r="I3" i="25"/>
  <c r="M172" i="25"/>
  <c r="M148" i="25"/>
  <c r="M213" i="25"/>
  <c r="M235" i="25"/>
  <c r="M277" i="25"/>
  <c r="M299" i="25"/>
  <c r="M320" i="25"/>
  <c r="M341" i="25"/>
  <c r="M381" i="25"/>
  <c r="M362" i="25"/>
  <c r="M397" i="25"/>
  <c r="M413" i="25"/>
  <c r="M429" i="25"/>
  <c r="M445" i="25"/>
  <c r="M461" i="25"/>
  <c r="M477" i="25"/>
  <c r="M493" i="25"/>
  <c r="M509" i="25"/>
  <c r="M525" i="25"/>
  <c r="M541" i="25"/>
  <c r="M597" i="25"/>
  <c r="M554" i="25"/>
  <c r="M570" i="25"/>
  <c r="M586" i="25"/>
  <c r="M621" i="25"/>
  <c r="M637" i="25"/>
  <c r="M653" i="25"/>
  <c r="M669" i="25"/>
  <c r="M685" i="25"/>
  <c r="M701" i="25"/>
  <c r="M717" i="25"/>
  <c r="M733" i="25"/>
  <c r="M848" i="25"/>
  <c r="M806" i="25"/>
  <c r="M742" i="25"/>
  <c r="M778" i="25"/>
  <c r="M794" i="25"/>
  <c r="M830" i="25"/>
  <c r="M768" i="25"/>
  <c r="M865" i="25"/>
  <c r="M881" i="25"/>
  <c r="M897" i="25"/>
  <c r="M913" i="25"/>
  <c r="M929" i="25"/>
  <c r="M945" i="25"/>
  <c r="M961" i="25"/>
  <c r="M977" i="25"/>
  <c r="M993" i="25"/>
  <c r="M1009" i="25"/>
  <c r="M1025" i="25"/>
  <c r="M1041" i="25"/>
  <c r="M1057" i="25"/>
  <c r="M1073" i="25"/>
  <c r="M1089" i="25"/>
  <c r="M1105" i="25"/>
  <c r="M1121" i="25"/>
  <c r="M1137" i="25"/>
  <c r="M1153" i="25"/>
  <c r="M1169" i="25"/>
  <c r="M1185" i="25"/>
  <c r="M1201" i="25"/>
  <c r="M138" i="25"/>
  <c r="M183" i="25"/>
  <c r="M225" i="25"/>
  <c r="M247" i="25"/>
  <c r="M289" i="25"/>
  <c r="M311" i="25"/>
  <c r="M332" i="25"/>
  <c r="M371" i="25"/>
  <c r="M355" i="25"/>
  <c r="M390" i="25"/>
  <c r="M406" i="25"/>
  <c r="M422" i="25"/>
  <c r="M438" i="25"/>
  <c r="M454" i="25"/>
  <c r="M470" i="25"/>
  <c r="M486" i="25"/>
  <c r="M502" i="25"/>
  <c r="M518" i="25"/>
  <c r="M534" i="25"/>
  <c r="M550" i="25"/>
  <c r="M606" i="25"/>
  <c r="M563" i="25"/>
  <c r="M579" i="25"/>
  <c r="M614" i="25"/>
  <c r="M630" i="25"/>
  <c r="M646" i="25"/>
  <c r="M662" i="25"/>
  <c r="M678" i="25"/>
  <c r="M694" i="25"/>
  <c r="M710" i="25"/>
  <c r="M726" i="25"/>
  <c r="M841" i="25"/>
  <c r="M799" i="25"/>
  <c r="M815" i="25"/>
  <c r="M751" i="25"/>
  <c r="M787" i="25"/>
  <c r="M823" i="25"/>
  <c r="M761" i="25"/>
  <c r="M858" i="25"/>
  <c r="M874" i="25"/>
  <c r="M890" i="25"/>
  <c r="M906" i="25"/>
  <c r="M922" i="25"/>
  <c r="M938" i="25"/>
  <c r="M954" i="25"/>
  <c r="M970" i="25"/>
  <c r="M986" i="25"/>
  <c r="M1002" i="25"/>
  <c r="M1018" i="25"/>
  <c r="M1034" i="25"/>
  <c r="M1050" i="25"/>
  <c r="M1066" i="25"/>
  <c r="M1082" i="25"/>
  <c r="M1098" i="25"/>
  <c r="M1114" i="25"/>
  <c r="M1130" i="25"/>
  <c r="M1146" i="25"/>
  <c r="M1162" i="25"/>
  <c r="M1178" i="25"/>
  <c r="M1194" i="25"/>
  <c r="M1210" i="25"/>
  <c r="M376" i="25"/>
  <c r="M342" i="25"/>
  <c r="M326" i="25"/>
  <c r="M310" i="25"/>
  <c r="M294" i="25"/>
  <c r="M105" i="25"/>
  <c r="M73" i="25"/>
  <c r="M57" i="25"/>
  <c r="M41" i="25"/>
  <c r="M25" i="25"/>
  <c r="M170" i="25"/>
  <c r="M189" i="25"/>
  <c r="M211" i="25"/>
  <c r="M253" i="25"/>
  <c r="M275" i="25"/>
  <c r="M296" i="25"/>
  <c r="M317" i="25"/>
  <c r="M339" i="25"/>
  <c r="M378" i="25"/>
  <c r="M360" i="25"/>
  <c r="M395" i="25"/>
  <c r="M411" i="25"/>
  <c r="M427" i="25"/>
  <c r="M443" i="25"/>
  <c r="M459" i="25"/>
  <c r="M475" i="25"/>
  <c r="M491" i="25"/>
  <c r="M507" i="25"/>
  <c r="M523" i="25"/>
  <c r="M539" i="25"/>
  <c r="M595" i="25"/>
  <c r="M611" i="25"/>
  <c r="M568" i="25"/>
  <c r="M584" i="25"/>
  <c r="M619" i="25"/>
  <c r="M635" i="25"/>
  <c r="M651" i="25"/>
  <c r="M667" i="25"/>
  <c r="M683" i="25"/>
  <c r="M699" i="25"/>
  <c r="M715" i="25"/>
  <c r="M731" i="25"/>
  <c r="M846" i="25"/>
  <c r="M804" i="25"/>
  <c r="M740" i="25"/>
  <c r="M756" i="25"/>
  <c r="M792" i="25"/>
  <c r="M828" i="25"/>
  <c r="M766" i="25"/>
  <c r="M863" i="25"/>
  <c r="M879" i="25"/>
  <c r="M895" i="25"/>
  <c r="M911" i="25"/>
  <c r="M927" i="25"/>
  <c r="M943" i="25"/>
  <c r="M959" i="25"/>
  <c r="M975" i="25"/>
  <c r="M991" i="25"/>
  <c r="M1007" i="25"/>
  <c r="M1023" i="25"/>
  <c r="M1039" i="25"/>
  <c r="M1055" i="25"/>
  <c r="M1071" i="25"/>
  <c r="M1087" i="25"/>
  <c r="M1103" i="25"/>
  <c r="M1119" i="25"/>
  <c r="M1135" i="25"/>
  <c r="M1151" i="25"/>
  <c r="M1167" i="25"/>
  <c r="M1183" i="25"/>
  <c r="M1199" i="25"/>
  <c r="M329" i="25"/>
  <c r="M353" i="25"/>
  <c r="M484" i="25"/>
  <c r="M166" i="25"/>
  <c r="M146" i="25"/>
  <c r="M191" i="25"/>
  <c r="M212" i="25"/>
  <c r="M233" i="25"/>
  <c r="M255" i="25"/>
  <c r="M276" i="25"/>
  <c r="M297" i="25"/>
  <c r="M319" i="25"/>
  <c r="M340" i="25"/>
  <c r="M379" i="25"/>
  <c r="M361" i="25"/>
  <c r="M396" i="25"/>
  <c r="M412" i="25"/>
  <c r="M428" i="25"/>
  <c r="M444" i="25"/>
  <c r="M460" i="25"/>
  <c r="M476" i="25"/>
  <c r="M492" i="25"/>
  <c r="M508" i="25"/>
  <c r="M524" i="25"/>
  <c r="M540" i="25"/>
  <c r="M596" i="25"/>
  <c r="M612" i="25"/>
  <c r="M569" i="25"/>
  <c r="M585" i="25"/>
  <c r="M620" i="25"/>
  <c r="M636" i="25"/>
  <c r="M652" i="25"/>
  <c r="M668" i="25"/>
  <c r="M684" i="25"/>
  <c r="M700" i="25"/>
  <c r="M716" i="25"/>
  <c r="M732" i="25"/>
  <c r="M847" i="25"/>
  <c r="M805" i="25"/>
  <c r="M741" i="25"/>
  <c r="M777" i="25"/>
  <c r="M793" i="25"/>
  <c r="M829" i="25"/>
  <c r="M767" i="25"/>
  <c r="M864" i="25"/>
  <c r="M880" i="25"/>
  <c r="M896" i="25"/>
  <c r="M912" i="25"/>
  <c r="M928" i="25"/>
  <c r="M944" i="25"/>
  <c r="M960" i="25"/>
  <c r="M976" i="25"/>
  <c r="M992" i="25"/>
  <c r="M1008" i="25"/>
  <c r="M1024" i="25"/>
  <c r="M1040" i="25"/>
  <c r="M1056" i="25"/>
  <c r="M1072" i="25"/>
  <c r="M1088" i="25"/>
  <c r="M1104" i="25"/>
  <c r="M1120" i="25"/>
  <c r="M1136" i="25"/>
  <c r="M1152" i="25"/>
  <c r="M1168" i="25"/>
  <c r="M1200" i="25"/>
  <c r="M133" i="25"/>
  <c r="M178" i="25"/>
  <c r="M197" i="25"/>
  <c r="M219" i="25"/>
  <c r="M261" i="25"/>
  <c r="M283" i="25"/>
  <c r="M304" i="25"/>
  <c r="M325" i="25"/>
  <c r="M347" i="25"/>
  <c r="M349" i="25"/>
  <c r="M366" i="25"/>
  <c r="M401" i="25"/>
  <c r="M417" i="25"/>
  <c r="M433" i="25"/>
  <c r="M449" i="25"/>
  <c r="M465" i="25"/>
  <c r="M481" i="25"/>
  <c r="M497" i="25"/>
  <c r="M513" i="25"/>
  <c r="M529" i="25"/>
  <c r="M545" i="25"/>
  <c r="M601" i="25"/>
  <c r="M558" i="25"/>
  <c r="M574" i="25"/>
  <c r="M590" i="25"/>
  <c r="M625" i="25"/>
  <c r="M641" i="25"/>
  <c r="M657" i="25"/>
  <c r="M673" i="25"/>
  <c r="M689" i="25"/>
  <c r="M705" i="25"/>
  <c r="M721" i="25"/>
  <c r="M836" i="25"/>
  <c r="M852" i="25"/>
  <c r="M810" i="25"/>
  <c r="M746" i="25"/>
  <c r="M782" i="25"/>
  <c r="M818" i="25"/>
  <c r="M834" i="25"/>
  <c r="M772" i="25"/>
  <c r="M869" i="25"/>
  <c r="M885" i="25"/>
  <c r="M901" i="25"/>
  <c r="M917" i="25"/>
  <c r="M933" i="25"/>
  <c r="M949" i="25"/>
  <c r="M965" i="25"/>
  <c r="M981" i="25"/>
  <c r="M997" i="25"/>
  <c r="M1013" i="25"/>
  <c r="M1029" i="25"/>
  <c r="M1045" i="25"/>
  <c r="M1061" i="25"/>
  <c r="M1077" i="25"/>
  <c r="M1093" i="25"/>
  <c r="M1109" i="25"/>
  <c r="M1125" i="25"/>
  <c r="M1141" i="25"/>
  <c r="M1157" i="25"/>
  <c r="M1173" i="25"/>
  <c r="M1189" i="25"/>
  <c r="M1205" i="25"/>
  <c r="M168" i="25"/>
  <c r="M209" i="25"/>
  <c r="M231" i="25"/>
  <c r="M252" i="25"/>
  <c r="M273" i="25"/>
  <c r="M295" i="25"/>
  <c r="M316" i="25"/>
  <c r="M337" i="25"/>
  <c r="M377" i="25"/>
  <c r="M359" i="25"/>
  <c r="M394" i="25"/>
  <c r="M410" i="25"/>
  <c r="M426" i="25"/>
  <c r="M442" i="25"/>
  <c r="M458" i="25"/>
  <c r="M474" i="25"/>
  <c r="M490" i="25"/>
  <c r="M506" i="25"/>
  <c r="M522" i="25"/>
  <c r="M538" i="25"/>
  <c r="M594" i="25"/>
  <c r="M610" i="25"/>
  <c r="M567" i="25"/>
  <c r="M583" i="25"/>
  <c r="M618" i="25"/>
  <c r="M634" i="25"/>
  <c r="M650" i="25"/>
  <c r="M666" i="25"/>
  <c r="M682" i="25"/>
  <c r="M698" i="25"/>
  <c r="M714" i="25"/>
  <c r="M730" i="25"/>
  <c r="M845" i="25"/>
  <c r="M803" i="25"/>
  <c r="M739" i="25"/>
  <c r="M755" i="25"/>
  <c r="M791" i="25"/>
  <c r="M827" i="25"/>
  <c r="M765" i="25"/>
  <c r="M862" i="25"/>
  <c r="M878" i="25"/>
  <c r="M894" i="25"/>
  <c r="M910" i="25"/>
  <c r="M926" i="25"/>
  <c r="M942" i="25"/>
  <c r="M958" i="25"/>
  <c r="M974" i="25"/>
  <c r="M990" i="25"/>
  <c r="M1006" i="25"/>
  <c r="M1022" i="25"/>
  <c r="M1038" i="25"/>
  <c r="M1054" i="25"/>
  <c r="M1070" i="25"/>
  <c r="M1086" i="25"/>
  <c r="M1102" i="25"/>
  <c r="M1118" i="25"/>
  <c r="M1134" i="25"/>
  <c r="M1150" i="25"/>
  <c r="M1166" i="25"/>
  <c r="M1182" i="25"/>
  <c r="M1198" i="25"/>
  <c r="M351" i="25"/>
  <c r="M372" i="25"/>
  <c r="M338" i="25"/>
  <c r="M322" i="25"/>
  <c r="M306" i="25"/>
  <c r="M290" i="25"/>
  <c r="M242" i="25"/>
  <c r="M69" i="25"/>
  <c r="M107" i="25"/>
  <c r="M91" i="25"/>
  <c r="M59" i="25"/>
  <c r="M43" i="25"/>
  <c r="M27" i="25"/>
  <c r="M11" i="25"/>
  <c r="M131" i="25"/>
  <c r="M150" i="25"/>
  <c r="M195" i="25"/>
  <c r="M237" i="25"/>
  <c r="M259" i="25"/>
  <c r="M301" i="25"/>
  <c r="M323" i="25"/>
  <c r="M344" i="25"/>
  <c r="M383" i="25"/>
  <c r="M364" i="25"/>
  <c r="M399" i="25"/>
  <c r="M415" i="25"/>
  <c r="M431" i="25"/>
  <c r="M447" i="25"/>
  <c r="M463" i="25"/>
  <c r="M479" i="25"/>
  <c r="M495" i="25"/>
  <c r="M511" i="25"/>
  <c r="M527" i="25"/>
  <c r="M543" i="25"/>
  <c r="M599" i="25"/>
  <c r="M556" i="25"/>
  <c r="M572" i="25"/>
  <c r="M588" i="25"/>
  <c r="M623" i="25"/>
  <c r="M639" i="25"/>
  <c r="M655" i="25"/>
  <c r="M671" i="25"/>
  <c r="M687" i="25"/>
  <c r="M703" i="25"/>
  <c r="M719" i="25"/>
  <c r="M735" i="25"/>
  <c r="M850" i="25"/>
  <c r="M808" i="25"/>
  <c r="M744" i="25"/>
  <c r="M780" i="25"/>
  <c r="M816" i="25"/>
  <c r="M832" i="25"/>
  <c r="M770" i="25"/>
  <c r="M867" i="25"/>
  <c r="M883" i="25"/>
  <c r="M899" i="25"/>
  <c r="M915" i="25"/>
  <c r="M931" i="25"/>
  <c r="M947" i="25"/>
  <c r="M963" i="25"/>
  <c r="M979" i="25"/>
  <c r="M995" i="25"/>
  <c r="M1011" i="25"/>
  <c r="M1027" i="25"/>
  <c r="M1043" i="25"/>
  <c r="M1059" i="25"/>
  <c r="M1075" i="25"/>
  <c r="M1091" i="25"/>
  <c r="M1107" i="25"/>
  <c r="M1123" i="25"/>
  <c r="M1139" i="25"/>
  <c r="M1155" i="25"/>
  <c r="M1203" i="25"/>
  <c r="R776" i="25"/>
  <c r="L776" i="25"/>
  <c r="R834" i="25"/>
  <c r="L834" i="25"/>
  <c r="R890" i="25"/>
  <c r="L890" i="25"/>
  <c r="L113" i="25"/>
  <c r="R1086" i="25"/>
  <c r="L1086" i="25"/>
  <c r="R47" i="25"/>
  <c r="L496" i="25"/>
  <c r="R1123" i="25"/>
  <c r="L1123" i="25"/>
  <c r="R366" i="25"/>
  <c r="L366" i="25"/>
  <c r="R1028" i="25"/>
  <c r="L1028" i="25"/>
  <c r="L255" i="25"/>
  <c r="L329" i="25"/>
  <c r="L292" i="25"/>
  <c r="R422" i="25"/>
  <c r="L422" i="25"/>
  <c r="L459" i="25"/>
  <c r="R735" i="25"/>
  <c r="L735" i="25"/>
  <c r="L714" i="25"/>
  <c r="L694" i="25"/>
  <c r="R673" i="25"/>
  <c r="L673" i="25"/>
  <c r="R652" i="25"/>
  <c r="L652" i="25"/>
  <c r="R1049" i="25"/>
  <c r="L1049" i="25"/>
  <c r="R949" i="25"/>
  <c r="L949" i="25"/>
  <c r="R929" i="25"/>
  <c r="L929" i="25"/>
  <c r="R909" i="25"/>
  <c r="L909" i="25"/>
  <c r="L158" i="25"/>
  <c r="R135" i="25"/>
  <c r="R632" i="25"/>
  <c r="L632" i="25"/>
  <c r="R593" i="25"/>
  <c r="L593" i="25"/>
  <c r="R573" i="25"/>
  <c r="L573" i="25"/>
  <c r="R612" i="25"/>
  <c r="L612" i="25"/>
  <c r="L25" i="25"/>
  <c r="R553" i="25"/>
  <c r="L553" i="25"/>
  <c r="R1211" i="25"/>
  <c r="L1211" i="25"/>
  <c r="R1188" i="25"/>
  <c r="L1188" i="25"/>
  <c r="R1166" i="25"/>
  <c r="L1166" i="25"/>
  <c r="R1145" i="25"/>
  <c r="L1145" i="25"/>
  <c r="L534" i="25"/>
  <c r="R515" i="25"/>
  <c r="L515" i="25"/>
  <c r="L478" i="25"/>
  <c r="L795" i="25"/>
  <c r="R756" i="25"/>
  <c r="L756" i="25"/>
  <c r="L815" i="25"/>
  <c r="L853" i="25"/>
  <c r="R872" i="25"/>
  <c r="L872" i="25"/>
  <c r="R441" i="25"/>
  <c r="L441" i="25"/>
  <c r="R1009" i="25"/>
  <c r="L1009" i="25"/>
  <c r="L404" i="25"/>
  <c r="R989" i="25"/>
  <c r="L989" i="25"/>
  <c r="R385" i="25"/>
  <c r="L385" i="25"/>
  <c r="L348" i="25"/>
  <c r="R1105" i="25"/>
  <c r="L1105" i="25"/>
  <c r="R969" i="25"/>
  <c r="L969" i="25"/>
  <c r="R1068" i="25"/>
  <c r="L1068" i="25"/>
  <c r="R311" i="25"/>
  <c r="L311" i="25"/>
  <c r="R237" i="25"/>
  <c r="L237" i="25"/>
  <c r="I674" i="25" l="1"/>
  <c r="I854" i="25"/>
  <c r="I950" i="25"/>
  <c r="I1010" i="25"/>
  <c r="I48" i="25"/>
  <c r="I159" i="25"/>
  <c r="I256" i="25"/>
  <c r="I312" i="25"/>
  <c r="I349" i="25"/>
  <c r="I460" i="25"/>
  <c r="I757" i="25"/>
  <c r="I990" i="25"/>
  <c r="I93" i="25"/>
  <c r="I201" i="25"/>
  <c r="I293" i="25"/>
  <c r="I367" i="25"/>
  <c r="I405" i="25"/>
  <c r="I497" i="25"/>
  <c r="I554" i="25"/>
  <c r="I574" i="25"/>
  <c r="I613" i="25"/>
  <c r="I633" i="25"/>
  <c r="I653" i="25"/>
  <c r="I891" i="25"/>
  <c r="I1146" i="25"/>
  <c r="I1069" i="25"/>
  <c r="I1189" i="25"/>
  <c r="I1050" i="25"/>
  <c r="I1106" i="25"/>
  <c r="I1167" i="25"/>
  <c r="I594" i="25"/>
  <c r="I835" i="25"/>
  <c r="I930" i="25"/>
  <c r="I26" i="25"/>
  <c r="I114" i="25"/>
  <c r="I182" i="25"/>
  <c r="I238" i="25"/>
  <c r="I330" i="25"/>
  <c r="I386" i="25"/>
  <c r="I442" i="25"/>
  <c r="I516" i="25"/>
  <c r="I777" i="25"/>
  <c r="I910" i="25"/>
  <c r="I970" i="25"/>
  <c r="I71" i="25"/>
  <c r="I136" i="25"/>
  <c r="I219" i="25"/>
  <c r="I275" i="25"/>
  <c r="I423" i="25"/>
  <c r="I479" i="25"/>
  <c r="I535" i="25"/>
  <c r="I695" i="25"/>
  <c r="I715" i="25"/>
  <c r="I796" i="25"/>
  <c r="I736" i="25"/>
  <c r="I816" i="25"/>
  <c r="I873" i="25"/>
  <c r="I1124" i="25"/>
  <c r="I1087" i="25"/>
  <c r="M1184" i="25"/>
  <c r="M1187" i="25"/>
  <c r="M1179" i="25"/>
  <c r="M1171" i="25"/>
  <c r="M1172" i="25"/>
  <c r="T593" i="25"/>
  <c r="L274" i="25"/>
  <c r="M157" i="25"/>
  <c r="M139" i="25"/>
  <c r="M147" i="25"/>
  <c r="M194" i="25"/>
  <c r="M202" i="25"/>
  <c r="M226" i="25"/>
  <c r="M234" i="25"/>
  <c r="M264" i="25"/>
  <c r="M15" i="25"/>
  <c r="M23" i="25"/>
  <c r="M31" i="25"/>
  <c r="M39" i="25"/>
  <c r="M47" i="25"/>
  <c r="O47" i="25" s="1"/>
  <c r="M55" i="25"/>
  <c r="M63" i="25"/>
  <c r="M71" i="25"/>
  <c r="M79" i="25"/>
  <c r="M95" i="25"/>
  <c r="M103" i="25"/>
  <c r="M111" i="25"/>
  <c r="M117" i="25"/>
  <c r="M119" i="25"/>
  <c r="M125" i="25"/>
  <c r="M127" i="25"/>
  <c r="M164" i="25"/>
  <c r="M174" i="25"/>
  <c r="M180" i="25"/>
  <c r="M136" i="25"/>
  <c r="M144" i="25"/>
  <c r="M101" i="25"/>
  <c r="M109" i="25"/>
  <c r="M135" i="25"/>
  <c r="O135" i="25" s="1"/>
  <c r="M175" i="25"/>
  <c r="M45" i="25"/>
  <c r="M13" i="25"/>
  <c r="M21" i="25"/>
  <c r="M61" i="25"/>
  <c r="M85" i="25"/>
  <c r="L47" i="25"/>
  <c r="M53" i="25"/>
  <c r="M256" i="25"/>
  <c r="M93" i="25"/>
  <c r="M145" i="25"/>
  <c r="M92" i="25"/>
  <c r="O92" i="25" s="1"/>
  <c r="M230" i="25"/>
  <c r="M238" i="25"/>
  <c r="M258" i="25"/>
  <c r="M262" i="25"/>
  <c r="M266" i="25"/>
  <c r="M270" i="25"/>
  <c r="M35" i="25"/>
  <c r="M224" i="25"/>
  <c r="M240" i="25"/>
  <c r="M248" i="25"/>
  <c r="M272" i="25"/>
  <c r="M280" i="25"/>
  <c r="M5" i="25"/>
  <c r="M29" i="25"/>
  <c r="M37" i="25"/>
  <c r="M106" i="25"/>
  <c r="M200" i="25"/>
  <c r="O200" i="25" s="1"/>
  <c r="M110" i="25"/>
  <c r="M84" i="25"/>
  <c r="M98" i="25"/>
  <c r="M130" i="25"/>
  <c r="M161" i="25"/>
  <c r="O478" i="25"/>
  <c r="M112" i="25"/>
  <c r="M120" i="25"/>
  <c r="M88" i="25"/>
  <c r="M52" i="25"/>
  <c r="M60" i="25"/>
  <c r="M68" i="25"/>
  <c r="M28" i="25"/>
  <c r="M20" i="25"/>
  <c r="M100" i="25"/>
  <c r="M108" i="25"/>
  <c r="M116" i="25"/>
  <c r="M124" i="25"/>
  <c r="M171" i="25"/>
  <c r="M188" i="25"/>
  <c r="M196" i="25"/>
  <c r="M204" i="25"/>
  <c r="M228" i="25"/>
  <c r="M78" i="25"/>
  <c r="M102" i="25"/>
  <c r="M134" i="25"/>
  <c r="M165" i="25"/>
  <c r="M173" i="25"/>
  <c r="M181" i="25"/>
  <c r="O181" i="25" s="1"/>
  <c r="M143" i="25"/>
  <c r="M151" i="25"/>
  <c r="M182" i="25"/>
  <c r="M190" i="25"/>
  <c r="M198" i="25"/>
  <c r="M206" i="25"/>
  <c r="M214" i="25"/>
  <c r="M222" i="25"/>
  <c r="M76" i="25"/>
  <c r="L181" i="25"/>
  <c r="M163" i="25"/>
  <c r="M141" i="25"/>
  <c r="M149" i="25"/>
  <c r="M132" i="25"/>
  <c r="M6" i="25"/>
  <c r="M30" i="25"/>
  <c r="M96" i="25"/>
  <c r="M128" i="25"/>
  <c r="M167" i="25"/>
  <c r="M70" i="25"/>
  <c r="O70" i="25" s="1"/>
  <c r="M38" i="25"/>
  <c r="M86" i="25"/>
  <c r="M94" i="25"/>
  <c r="M118" i="25"/>
  <c r="M126" i="25"/>
  <c r="M46" i="25"/>
  <c r="M54" i="25"/>
  <c r="M62" i="25"/>
  <c r="M4" i="25"/>
  <c r="M12" i="25"/>
  <c r="M36" i="25"/>
  <c r="M44" i="25"/>
  <c r="M8" i="25"/>
  <c r="M10" i="25"/>
  <c r="M16" i="25"/>
  <c r="M24" i="25"/>
  <c r="M32" i="25"/>
  <c r="M34" i="25"/>
  <c r="M40" i="25"/>
  <c r="M42" i="25"/>
  <c r="M48" i="25"/>
  <c r="M56" i="25"/>
  <c r="M58" i="25"/>
  <c r="M64" i="25"/>
  <c r="M66" i="25"/>
  <c r="M72" i="25"/>
  <c r="M74" i="25"/>
  <c r="M80" i="25"/>
  <c r="M82" i="25"/>
  <c r="M90" i="25"/>
  <c r="M104" i="25"/>
  <c r="M114" i="25"/>
  <c r="M122" i="25"/>
  <c r="M159" i="25"/>
  <c r="M169" i="25"/>
  <c r="M177" i="25"/>
  <c r="M137" i="25"/>
  <c r="M153" i="25"/>
  <c r="M155" i="25"/>
  <c r="M184" i="25"/>
  <c r="M186" i="25"/>
  <c r="M192" i="25"/>
  <c r="M208" i="25"/>
  <c r="M210" i="25"/>
  <c r="M216" i="25"/>
  <c r="M218" i="25"/>
  <c r="O218" i="25" s="1"/>
  <c r="M232" i="25"/>
  <c r="M22" i="25"/>
  <c r="M14" i="25"/>
  <c r="M18" i="25"/>
  <c r="M26" i="25"/>
  <c r="M50" i="25"/>
  <c r="M115" i="25"/>
  <c r="T1123" i="25"/>
  <c r="T92" i="25"/>
  <c r="T515" i="25"/>
  <c r="T652" i="25"/>
  <c r="T890" i="25"/>
  <c r="T1105" i="25"/>
  <c r="T853" i="25"/>
  <c r="T632" i="25"/>
  <c r="T158" i="25"/>
  <c r="T929" i="25"/>
  <c r="O929" i="25"/>
  <c r="T292" i="25"/>
  <c r="T422" i="25"/>
  <c r="T1145" i="25"/>
  <c r="O274" i="25"/>
  <c r="O348" i="25"/>
  <c r="T795" i="25"/>
  <c r="T1211" i="25"/>
  <c r="T573" i="25"/>
  <c r="T113" i="25"/>
  <c r="T200" i="25"/>
  <c r="T1068" i="25"/>
  <c r="O969" i="25"/>
  <c r="T441" i="25"/>
  <c r="T274" i="25"/>
  <c r="O385" i="25"/>
  <c r="T404" i="25"/>
  <c r="O1166" i="25"/>
  <c r="O776" i="25"/>
  <c r="O459" i="25"/>
  <c r="O292" i="25"/>
  <c r="T1086" i="25"/>
  <c r="T348" i="25"/>
  <c r="T478" i="25"/>
  <c r="T25" i="25"/>
  <c r="T218" i="25"/>
  <c r="T496" i="25"/>
  <c r="T47" i="25"/>
  <c r="T834" i="25"/>
  <c r="T989" i="25"/>
  <c r="O441" i="25"/>
  <c r="T135" i="25"/>
  <c r="T909" i="25"/>
  <c r="T70" i="25"/>
  <c r="O1049" i="25"/>
  <c r="T1049" i="25"/>
  <c r="O329" i="25"/>
  <c r="T872" i="25"/>
  <c r="O237" i="25"/>
  <c r="O1009" i="25"/>
  <c r="T1009" i="25"/>
  <c r="O756" i="25"/>
  <c r="T1188" i="25"/>
  <c r="O673" i="25"/>
  <c r="T714" i="25"/>
  <c r="O366" i="25"/>
  <c r="O1123" i="25"/>
  <c r="O1086" i="25"/>
  <c r="T385" i="25"/>
  <c r="O311" i="25"/>
  <c r="O1068" i="25"/>
  <c r="O1105" i="25"/>
  <c r="O404" i="25"/>
  <c r="O534" i="25"/>
  <c r="T181" i="25"/>
  <c r="O949" i="25"/>
  <c r="O714" i="25"/>
  <c r="T237" i="25"/>
  <c r="T311" i="25"/>
  <c r="T969" i="25"/>
  <c r="T815" i="25"/>
  <c r="T1166" i="25"/>
  <c r="T612" i="25"/>
  <c r="T949" i="25"/>
  <c r="T673" i="25"/>
  <c r="T694" i="25"/>
  <c r="T735" i="25"/>
  <c r="T329" i="25"/>
  <c r="T255" i="25"/>
  <c r="T1028" i="25"/>
  <c r="T756" i="25"/>
  <c r="T534" i="25"/>
  <c r="T553" i="25"/>
  <c r="O735" i="25"/>
  <c r="T459" i="25"/>
  <c r="T366" i="25"/>
  <c r="T776" i="25"/>
  <c r="O853" i="25"/>
  <c r="O989" i="25"/>
  <c r="O872" i="25"/>
  <c r="O515" i="25"/>
  <c r="O1145" i="25"/>
  <c r="O1188" i="25"/>
  <c r="O815" i="25"/>
  <c r="O795" i="25"/>
  <c r="O422" i="25"/>
  <c r="O255" i="25"/>
  <c r="O496" i="25"/>
  <c r="O890" i="25"/>
  <c r="O553" i="25"/>
  <c r="O612" i="25"/>
  <c r="O593" i="25"/>
  <c r="O158" i="25"/>
  <c r="O694" i="25"/>
  <c r="O1028" i="25"/>
  <c r="O834" i="25"/>
  <c r="O1211" i="25"/>
  <c r="O25" i="25"/>
  <c r="O573" i="25"/>
  <c r="O632" i="25"/>
  <c r="O909" i="25"/>
  <c r="O652" i="25"/>
  <c r="O113" i="25"/>
  <c r="R730" i="25"/>
  <c r="R734" i="25"/>
  <c r="T734" i="25" s="1"/>
  <c r="L734" i="25"/>
  <c r="R732" i="25"/>
  <c r="L732" i="25"/>
  <c r="R731" i="25"/>
  <c r="L731" i="25"/>
  <c r="R729" i="25"/>
  <c r="L729" i="25"/>
  <c r="R728" i="25"/>
  <c r="L728" i="25"/>
  <c r="R727" i="25"/>
  <c r="L727" i="25"/>
  <c r="R726" i="25"/>
  <c r="L726" i="25"/>
  <c r="R725" i="25"/>
  <c r="L725" i="25"/>
  <c r="R724" i="25"/>
  <c r="L724" i="25"/>
  <c r="R723" i="25"/>
  <c r="L723" i="25"/>
  <c r="R722" i="25"/>
  <c r="L722" i="25"/>
  <c r="R721" i="25"/>
  <c r="L721" i="25"/>
  <c r="R720" i="25"/>
  <c r="L720" i="25"/>
  <c r="R719" i="25"/>
  <c r="L719" i="25"/>
  <c r="R733" i="25"/>
  <c r="L733" i="25"/>
  <c r="R718" i="25"/>
  <c r="L718" i="25"/>
  <c r="R717" i="25"/>
  <c r="L717" i="25"/>
  <c r="R716" i="25"/>
  <c r="L716" i="25"/>
  <c r="R715" i="25"/>
  <c r="L715" i="25"/>
  <c r="L730" i="25"/>
  <c r="R713" i="25"/>
  <c r="T713" i="25" s="1"/>
  <c r="L713" i="25"/>
  <c r="R711" i="25"/>
  <c r="L711" i="25"/>
  <c r="R710" i="25"/>
  <c r="L710" i="25"/>
  <c r="R709" i="25"/>
  <c r="L709" i="25"/>
  <c r="R708" i="25"/>
  <c r="L708" i="25"/>
  <c r="R707" i="25"/>
  <c r="L707" i="25"/>
  <c r="R706" i="25"/>
  <c r="L706" i="25"/>
  <c r="R705" i="25"/>
  <c r="L705" i="25"/>
  <c r="R704" i="25"/>
  <c r="L704" i="25"/>
  <c r="R703" i="25"/>
  <c r="L703" i="25"/>
  <c r="R702" i="25"/>
  <c r="L702" i="25"/>
  <c r="R701" i="25"/>
  <c r="L701" i="25"/>
  <c r="R700" i="25"/>
  <c r="L700" i="25"/>
  <c r="R699" i="25"/>
  <c r="L699" i="25"/>
  <c r="R712" i="25"/>
  <c r="L712" i="25"/>
  <c r="R698" i="25"/>
  <c r="L698" i="25"/>
  <c r="R697" i="25"/>
  <c r="L697" i="25"/>
  <c r="R696" i="25"/>
  <c r="L696" i="25"/>
  <c r="R695" i="25"/>
  <c r="L695" i="25"/>
  <c r="U593" i="25" l="1"/>
  <c r="U478" i="25"/>
  <c r="U1211" i="25"/>
  <c r="U92" i="25"/>
  <c r="U1123" i="25"/>
  <c r="U422" i="25"/>
  <c r="U200" i="25"/>
  <c r="U441" i="25"/>
  <c r="U515" i="25"/>
  <c r="U274" i="25"/>
  <c r="U929" i="25"/>
  <c r="U652" i="25"/>
  <c r="U909" i="25"/>
  <c r="U496" i="25"/>
  <c r="U25" i="25"/>
  <c r="U890" i="25"/>
  <c r="U158" i="25"/>
  <c r="U795" i="25"/>
  <c r="U292" i="25"/>
  <c r="U1049" i="25"/>
  <c r="U385" i="25"/>
  <c r="U113" i="25"/>
  <c r="U632" i="25"/>
  <c r="U834" i="25"/>
  <c r="U694" i="25"/>
  <c r="U255" i="25"/>
  <c r="U404" i="25"/>
  <c r="U756" i="25"/>
  <c r="U573" i="25"/>
  <c r="U553" i="25"/>
  <c r="U853" i="25"/>
  <c r="U1105" i="25"/>
  <c r="U135" i="25"/>
  <c r="U1188" i="25"/>
  <c r="U1068" i="25"/>
  <c r="U348" i="25"/>
  <c r="U218" i="25"/>
  <c r="U459" i="25"/>
  <c r="U1145" i="25"/>
  <c r="U366" i="25"/>
  <c r="U714" i="25"/>
  <c r="U311" i="25"/>
  <c r="U534" i="25"/>
  <c r="U70" i="25"/>
  <c r="U776" i="25"/>
  <c r="T728" i="25"/>
  <c r="T729" i="25"/>
  <c r="T731" i="25"/>
  <c r="T732" i="25"/>
  <c r="U47" i="25"/>
  <c r="U673" i="25"/>
  <c r="U237" i="25"/>
  <c r="U1086" i="25"/>
  <c r="U872" i="25"/>
  <c r="U329" i="25"/>
  <c r="U1009" i="25"/>
  <c r="U181" i="25"/>
  <c r="U1166" i="25"/>
  <c r="T706" i="25"/>
  <c r="T708" i="25"/>
  <c r="T716" i="25"/>
  <c r="T717" i="25"/>
  <c r="T718" i="25"/>
  <c r="T719" i="25"/>
  <c r="T721" i="25"/>
  <c r="T723" i="25"/>
  <c r="T725" i="25"/>
  <c r="T727" i="25"/>
  <c r="T711" i="25"/>
  <c r="T715" i="25"/>
  <c r="U1028" i="25"/>
  <c r="U612" i="25"/>
  <c r="T707" i="25"/>
  <c r="T733" i="25"/>
  <c r="T720" i="25"/>
  <c r="T722" i="25"/>
  <c r="T724" i="25"/>
  <c r="T726" i="25"/>
  <c r="U989" i="25"/>
  <c r="U949" i="25"/>
  <c r="U815" i="25"/>
  <c r="U969" i="25"/>
  <c r="U735" i="25"/>
  <c r="T709" i="25"/>
  <c r="T695" i="25"/>
  <c r="T696" i="25"/>
  <c r="T697" i="25"/>
  <c r="T698" i="25"/>
  <c r="T712" i="25"/>
  <c r="T699" i="25"/>
  <c r="T700" i="25"/>
  <c r="T701" i="25"/>
  <c r="T702" i="25"/>
  <c r="T703" i="25"/>
  <c r="T704" i="25"/>
  <c r="T705" i="25"/>
  <c r="T710" i="25"/>
  <c r="T730" i="25"/>
  <c r="O730" i="25"/>
  <c r="O721" i="25"/>
  <c r="O725" i="25"/>
  <c r="O729" i="25"/>
  <c r="O732" i="25"/>
  <c r="O724" i="25"/>
  <c r="O695" i="25"/>
  <c r="O717" i="25"/>
  <c r="O733" i="25"/>
  <c r="O720" i="25"/>
  <c r="O723" i="25"/>
  <c r="O728" i="25"/>
  <c r="O716" i="25"/>
  <c r="O718" i="25"/>
  <c r="O719" i="25"/>
  <c r="O727" i="25"/>
  <c r="O734" i="25"/>
  <c r="U734" i="25" s="1"/>
  <c r="O731" i="25"/>
  <c r="O726" i="25"/>
  <c r="O722" i="25"/>
  <c r="O715" i="25"/>
  <c r="O696" i="25"/>
  <c r="O704" i="25"/>
  <c r="O703" i="25"/>
  <c r="O705" i="25"/>
  <c r="O711" i="25"/>
  <c r="O698" i="25"/>
  <c r="O697" i="25"/>
  <c r="O713" i="25"/>
  <c r="U713" i="25" s="1"/>
  <c r="O702" i="25"/>
  <c r="O710" i="25"/>
  <c r="O707" i="25"/>
  <c r="O699" i="25"/>
  <c r="O700" i="25"/>
  <c r="O701" i="25"/>
  <c r="O708" i="25"/>
  <c r="O709" i="25"/>
  <c r="O706" i="25"/>
  <c r="O712" i="25"/>
  <c r="U697" i="25" l="1"/>
  <c r="U729" i="25"/>
  <c r="U709" i="25"/>
  <c r="U726" i="25"/>
  <c r="U723" i="25"/>
  <c r="U702" i="25"/>
  <c r="U711" i="25"/>
  <c r="U724" i="25"/>
  <c r="U721" i="25"/>
  <c r="U705" i="25"/>
  <c r="U728" i="25"/>
  <c r="U717" i="25"/>
  <c r="U727" i="25"/>
  <c r="U701" i="25"/>
  <c r="U698" i="25"/>
  <c r="U719" i="25"/>
  <c r="U708" i="25"/>
  <c r="U722" i="25"/>
  <c r="U731" i="25"/>
  <c r="U732" i="25"/>
  <c r="U706" i="25"/>
  <c r="U700" i="25"/>
  <c r="U718" i="25"/>
  <c r="U720" i="25"/>
  <c r="U715" i="25"/>
  <c r="U733" i="25"/>
  <c r="U707" i="25"/>
  <c r="U712" i="25"/>
  <c r="U710" i="25"/>
  <c r="U704" i="25"/>
  <c r="U695" i="25"/>
  <c r="U725" i="25"/>
  <c r="U716" i="25"/>
  <c r="U696" i="25"/>
  <c r="U699" i="25"/>
  <c r="U703" i="25"/>
  <c r="U730" i="25"/>
  <c r="R693" i="25" l="1"/>
  <c r="R672" i="25"/>
  <c r="R651" i="25"/>
  <c r="R1048" i="25"/>
  <c r="R1210" i="25"/>
  <c r="R1187" i="25"/>
  <c r="R1165" i="25"/>
  <c r="R1144" i="25"/>
  <c r="R1122" i="25"/>
  <c r="R1104" i="25"/>
  <c r="R1085" i="25"/>
  <c r="R1067" i="25"/>
  <c r="R1047" i="25"/>
  <c r="R1027" i="25"/>
  <c r="R1008" i="25"/>
  <c r="R988" i="25"/>
  <c r="R968" i="25"/>
  <c r="R948" i="25"/>
  <c r="R928" i="25"/>
  <c r="R908" i="25"/>
  <c r="R889" i="25"/>
  <c r="R871" i="25"/>
  <c r="R775" i="25"/>
  <c r="R833" i="25"/>
  <c r="R794" i="25"/>
  <c r="R755" i="25"/>
  <c r="R814" i="25"/>
  <c r="R852" i="25"/>
  <c r="R112" i="25"/>
  <c r="R91" i="25"/>
  <c r="R69" i="25"/>
  <c r="R46" i="25"/>
  <c r="R24" i="25"/>
  <c r="R692" i="25"/>
  <c r="R671" i="25"/>
  <c r="R650" i="25"/>
  <c r="R631" i="25"/>
  <c r="R592" i="25"/>
  <c r="R572" i="25"/>
  <c r="R611" i="25"/>
  <c r="R552" i="25"/>
  <c r="R533" i="25"/>
  <c r="R514" i="25"/>
  <c r="R495" i="25"/>
  <c r="R477" i="25"/>
  <c r="R458" i="25"/>
  <c r="R440" i="25"/>
  <c r="R421" i="25"/>
  <c r="R403" i="25"/>
  <c r="R365" i="25"/>
  <c r="R384" i="25"/>
  <c r="R347" i="25"/>
  <c r="R328" i="25"/>
  <c r="R310" i="25"/>
  <c r="R291" i="25"/>
  <c r="R273" i="25"/>
  <c r="R254" i="25"/>
  <c r="R236" i="25"/>
  <c r="R217" i="25"/>
  <c r="R199" i="25"/>
  <c r="R68" i="25"/>
  <c r="R947" i="25"/>
  <c r="R927" i="25"/>
  <c r="R907" i="25"/>
  <c r="R630" i="25"/>
  <c r="R591" i="25"/>
  <c r="R571" i="25"/>
  <c r="R610" i="25"/>
  <c r="R45" i="25"/>
  <c r="R23" i="25"/>
  <c r="R1209" i="25"/>
  <c r="R1186" i="25"/>
  <c r="R1164" i="25"/>
  <c r="R1143" i="25"/>
  <c r="R67" i="25"/>
  <c r="R44" i="25"/>
  <c r="R22" i="25"/>
  <c r="R551" i="25"/>
  <c r="R1208" i="25"/>
  <c r="R1185" i="25"/>
  <c r="R1163" i="25"/>
  <c r="R1142" i="25"/>
  <c r="R532" i="25"/>
  <c r="R513" i="25"/>
  <c r="R494" i="25"/>
  <c r="R476" i="25"/>
  <c r="R774" i="25"/>
  <c r="R832" i="25"/>
  <c r="R793" i="25"/>
  <c r="R754" i="25"/>
  <c r="R813" i="25"/>
  <c r="R851" i="25"/>
  <c r="R111" i="25"/>
  <c r="R90" i="25"/>
  <c r="R691" i="25"/>
  <c r="R670" i="25"/>
  <c r="R649" i="25"/>
  <c r="R629" i="25"/>
  <c r="R590" i="25"/>
  <c r="R570" i="25"/>
  <c r="R609" i="25"/>
  <c r="R550" i="25"/>
  <c r="R531" i="25"/>
  <c r="R512" i="25"/>
  <c r="R493" i="25"/>
  <c r="R475" i="25"/>
  <c r="R457" i="25"/>
  <c r="R439" i="25"/>
  <c r="R420" i="25"/>
  <c r="R402" i="25"/>
  <c r="R364" i="25"/>
  <c r="R383" i="25"/>
  <c r="R346" i="25"/>
  <c r="R327" i="25"/>
  <c r="R309" i="25"/>
  <c r="R290" i="25"/>
  <c r="R272" i="25"/>
  <c r="R253" i="25"/>
  <c r="R235" i="25"/>
  <c r="R216" i="25"/>
  <c r="R198" i="25"/>
  <c r="R110" i="25"/>
  <c r="R89" i="25"/>
  <c r="R1207" i="25"/>
  <c r="R1184" i="25"/>
  <c r="R1162" i="25"/>
  <c r="R1141" i="25"/>
  <c r="R66" i="25"/>
  <c r="R43" i="25"/>
  <c r="R21" i="25"/>
  <c r="R1206" i="25"/>
  <c r="R1183" i="25"/>
  <c r="R1161" i="25"/>
  <c r="R1140" i="25"/>
  <c r="R1121" i="25"/>
  <c r="R1103" i="25"/>
  <c r="R1084" i="25"/>
  <c r="R1066" i="25"/>
  <c r="R1046" i="25"/>
  <c r="R1026" i="25"/>
  <c r="R1007" i="25"/>
  <c r="R987" i="25"/>
  <c r="R967" i="25"/>
  <c r="R946" i="25"/>
  <c r="R926" i="25"/>
  <c r="R906" i="25"/>
  <c r="R888" i="25"/>
  <c r="R870" i="25"/>
  <c r="R773" i="25"/>
  <c r="R831" i="25"/>
  <c r="R792" i="25"/>
  <c r="R753" i="25"/>
  <c r="R812" i="25"/>
  <c r="R850" i="25"/>
  <c r="R690" i="25"/>
  <c r="R669" i="25"/>
  <c r="R648" i="25"/>
  <c r="R628" i="25"/>
  <c r="R589" i="25"/>
  <c r="R569" i="25"/>
  <c r="R608" i="25"/>
  <c r="R549" i="25"/>
  <c r="R530" i="25"/>
  <c r="R511" i="25"/>
  <c r="R492" i="25"/>
  <c r="R474" i="25"/>
  <c r="R456" i="25"/>
  <c r="R438" i="25"/>
  <c r="R419" i="25"/>
  <c r="R401" i="25"/>
  <c r="R363" i="25"/>
  <c r="R382" i="25"/>
  <c r="R345" i="25"/>
  <c r="R326" i="25"/>
  <c r="R308" i="25"/>
  <c r="R289" i="25"/>
  <c r="R271" i="25"/>
  <c r="R252" i="25"/>
  <c r="R234" i="25"/>
  <c r="R215" i="25"/>
  <c r="R197" i="25"/>
  <c r="R109" i="25"/>
  <c r="R88" i="25"/>
  <c r="R65" i="25"/>
  <c r="R42" i="25"/>
  <c r="R20" i="25"/>
  <c r="R772" i="25"/>
  <c r="R830" i="25"/>
  <c r="R791" i="25"/>
  <c r="R752" i="25"/>
  <c r="R811" i="25"/>
  <c r="R849" i="25"/>
  <c r="R887" i="25"/>
  <c r="R869" i="25"/>
  <c r="R925" i="25"/>
  <c r="R1045" i="25"/>
  <c r="R455" i="25"/>
  <c r="R437" i="25"/>
  <c r="R1205" i="25"/>
  <c r="R1182" i="25"/>
  <c r="R1160" i="25"/>
  <c r="R1139" i="25"/>
  <c r="R1120" i="25"/>
  <c r="R1102" i="25"/>
  <c r="R1083" i="25"/>
  <c r="R1065" i="25"/>
  <c r="R1044" i="25"/>
  <c r="R1025" i="25"/>
  <c r="R1006" i="25"/>
  <c r="R986" i="25"/>
  <c r="R966" i="25"/>
  <c r="R945" i="25"/>
  <c r="R924" i="25"/>
  <c r="R905" i="25"/>
  <c r="R886" i="25"/>
  <c r="R868" i="25"/>
  <c r="R771" i="25"/>
  <c r="R829" i="25"/>
  <c r="R790" i="25"/>
  <c r="R751" i="25"/>
  <c r="R810" i="25"/>
  <c r="R848" i="25"/>
  <c r="R108" i="25"/>
  <c r="R87" i="25"/>
  <c r="R64" i="25"/>
  <c r="R41" i="25"/>
  <c r="R19" i="25"/>
  <c r="R1204" i="25"/>
  <c r="R1181" i="25"/>
  <c r="R1159" i="25"/>
  <c r="R1138" i="25"/>
  <c r="R944" i="25"/>
  <c r="R1024" i="25"/>
  <c r="R1005" i="25"/>
  <c r="R418" i="25"/>
  <c r="R400" i="25"/>
  <c r="R107" i="25"/>
  <c r="R86" i="25"/>
  <c r="R985" i="25"/>
  <c r="R362" i="25"/>
  <c r="R381" i="25"/>
  <c r="R344" i="25"/>
  <c r="R1119" i="25"/>
  <c r="R1101" i="25"/>
  <c r="R965" i="25"/>
  <c r="R1082" i="25"/>
  <c r="R1064" i="25"/>
  <c r="R668" i="25"/>
  <c r="R325" i="25"/>
  <c r="R307" i="25"/>
  <c r="R588" i="25"/>
  <c r="R288" i="25"/>
  <c r="R270" i="25"/>
  <c r="R251" i="25"/>
  <c r="R233" i="25"/>
  <c r="R1203" i="25"/>
  <c r="R1180" i="25"/>
  <c r="R1158" i="25"/>
  <c r="R1137" i="25"/>
  <c r="R1118" i="25"/>
  <c r="R1100" i="25"/>
  <c r="R1081" i="25"/>
  <c r="R1063" i="25"/>
  <c r="R1043" i="25"/>
  <c r="R1023" i="25"/>
  <c r="R1004" i="25"/>
  <c r="R984" i="25"/>
  <c r="R964" i="25"/>
  <c r="R943" i="25"/>
  <c r="R923" i="25"/>
  <c r="R904" i="25"/>
  <c r="R885" i="25"/>
  <c r="R867" i="25"/>
  <c r="R770" i="25"/>
  <c r="R828" i="25"/>
  <c r="R789" i="25"/>
  <c r="R750" i="25"/>
  <c r="R809" i="25"/>
  <c r="R847" i="25"/>
  <c r="R689" i="25"/>
  <c r="R667" i="25"/>
  <c r="R647" i="25"/>
  <c r="R627" i="25"/>
  <c r="R587" i="25"/>
  <c r="R568" i="25"/>
  <c r="R607" i="25"/>
  <c r="R548" i="25"/>
  <c r="R529" i="25"/>
  <c r="R510" i="25"/>
  <c r="R491" i="25"/>
  <c r="R473" i="25"/>
  <c r="R454" i="25"/>
  <c r="R436" i="25"/>
  <c r="R417" i="25"/>
  <c r="R399" i="25"/>
  <c r="R361" i="25"/>
  <c r="R380" i="25"/>
  <c r="R343" i="25"/>
  <c r="R324" i="25"/>
  <c r="R306" i="25"/>
  <c r="R287" i="25"/>
  <c r="R269" i="25"/>
  <c r="R250" i="25"/>
  <c r="R232" i="25"/>
  <c r="R214" i="25"/>
  <c r="R196" i="25"/>
  <c r="R106" i="25"/>
  <c r="R85" i="25"/>
  <c r="R63" i="25"/>
  <c r="R40" i="25"/>
  <c r="R18" i="25"/>
  <c r="R1202" i="25"/>
  <c r="R1179" i="25"/>
  <c r="R1157" i="25"/>
  <c r="R1136" i="25"/>
  <c r="R1117" i="25"/>
  <c r="R1099" i="25"/>
  <c r="R1080" i="25"/>
  <c r="R1062" i="25"/>
  <c r="R1042" i="25"/>
  <c r="R1022" i="25"/>
  <c r="R1003" i="25"/>
  <c r="R983" i="25"/>
  <c r="R963" i="25"/>
  <c r="R942" i="25"/>
  <c r="R922" i="25"/>
  <c r="R903" i="25"/>
  <c r="R884" i="25"/>
  <c r="R866" i="25"/>
  <c r="R769" i="25"/>
  <c r="R827" i="25"/>
  <c r="R788" i="25"/>
  <c r="R749" i="25"/>
  <c r="R808" i="25"/>
  <c r="R846" i="25"/>
  <c r="R688" i="25"/>
  <c r="R666" i="25"/>
  <c r="R646" i="25"/>
  <c r="R626" i="25"/>
  <c r="R586" i="25"/>
  <c r="R567" i="25"/>
  <c r="R606" i="25"/>
  <c r="R547" i="25"/>
  <c r="R528" i="25"/>
  <c r="R509" i="25"/>
  <c r="R490" i="25"/>
  <c r="R472" i="25"/>
  <c r="R453" i="25"/>
  <c r="R435" i="25"/>
  <c r="R416" i="25"/>
  <c r="R398" i="25"/>
  <c r="R360" i="25"/>
  <c r="R379" i="25"/>
  <c r="R342" i="25"/>
  <c r="R323" i="25"/>
  <c r="R305" i="25"/>
  <c r="R286" i="25"/>
  <c r="R268" i="25"/>
  <c r="R249" i="25"/>
  <c r="R231" i="25"/>
  <c r="R213" i="25"/>
  <c r="R195" i="25"/>
  <c r="R105" i="25"/>
  <c r="R84" i="25"/>
  <c r="R62" i="25"/>
  <c r="R39" i="25"/>
  <c r="R17" i="25"/>
  <c r="R687" i="25"/>
  <c r="R625" i="25"/>
  <c r="R1201" i="25"/>
  <c r="R1178" i="25"/>
  <c r="R1156" i="25"/>
  <c r="R1135" i="25"/>
  <c r="R61" i="25"/>
  <c r="R38" i="25"/>
  <c r="R16" i="25"/>
  <c r="R1200" i="25"/>
  <c r="R1177" i="25"/>
  <c r="R1155" i="25"/>
  <c r="R1134" i="25"/>
  <c r="R1116" i="25"/>
  <c r="R1098" i="25"/>
  <c r="R1079" i="25"/>
  <c r="R1061" i="25"/>
  <c r="R1041" i="25"/>
  <c r="R1021" i="25"/>
  <c r="R1002" i="25"/>
  <c r="R982" i="25"/>
  <c r="R962" i="25"/>
  <c r="R941" i="25"/>
  <c r="R921" i="25"/>
  <c r="R902" i="25"/>
  <c r="R883" i="25"/>
  <c r="R865" i="25"/>
  <c r="R768" i="25"/>
  <c r="R826" i="25"/>
  <c r="R787" i="25"/>
  <c r="R748" i="25"/>
  <c r="R807" i="25"/>
  <c r="R845" i="25"/>
  <c r="R686" i="25"/>
  <c r="R665" i="25"/>
  <c r="R645" i="25"/>
  <c r="R624" i="25"/>
  <c r="R585" i="25"/>
  <c r="R566" i="25"/>
  <c r="R605" i="25"/>
  <c r="R546" i="25"/>
  <c r="R527" i="25"/>
  <c r="R508" i="25"/>
  <c r="R489" i="25"/>
  <c r="R471" i="25"/>
  <c r="R452" i="25"/>
  <c r="R434" i="25"/>
  <c r="R415" i="25"/>
  <c r="R397" i="25"/>
  <c r="R359" i="25"/>
  <c r="R378" i="25"/>
  <c r="R341" i="25"/>
  <c r="R322" i="25"/>
  <c r="R304" i="25"/>
  <c r="R285" i="25"/>
  <c r="R267" i="25"/>
  <c r="R248" i="25"/>
  <c r="R230" i="25"/>
  <c r="R212" i="25"/>
  <c r="R194" i="25"/>
  <c r="R104" i="25"/>
  <c r="R83" i="25"/>
  <c r="R60" i="25"/>
  <c r="R37" i="25"/>
  <c r="R15" i="25"/>
  <c r="R565" i="25"/>
  <c r="R211" i="25"/>
  <c r="R193" i="25"/>
  <c r="R1199" i="25"/>
  <c r="R1176" i="25"/>
  <c r="R1198" i="25"/>
  <c r="R1175" i="25"/>
  <c r="R1154" i="25"/>
  <c r="R1133" i="25"/>
  <c r="R1115" i="25"/>
  <c r="R1097" i="25"/>
  <c r="R1078" i="25"/>
  <c r="R1060" i="25"/>
  <c r="R1040" i="25"/>
  <c r="R1020" i="25"/>
  <c r="R1001" i="25"/>
  <c r="R981" i="25"/>
  <c r="R961" i="25"/>
  <c r="R685" i="25"/>
  <c r="R664" i="25"/>
  <c r="R644" i="25"/>
  <c r="R103" i="25"/>
  <c r="R82" i="25"/>
  <c r="R59" i="25"/>
  <c r="R36" i="25"/>
  <c r="R14" i="25"/>
  <c r="R1197" i="25"/>
  <c r="R1174" i="25"/>
  <c r="R1153" i="25"/>
  <c r="R1132" i="25"/>
  <c r="R1114" i="25"/>
  <c r="R1096" i="25"/>
  <c r="R1077" i="25"/>
  <c r="R1059" i="25"/>
  <c r="R1039" i="25"/>
  <c r="R1019" i="25"/>
  <c r="R1000" i="25"/>
  <c r="R980" i="25"/>
  <c r="R960" i="25"/>
  <c r="R940" i="25"/>
  <c r="R920" i="25"/>
  <c r="R901" i="25"/>
  <c r="R882" i="25"/>
  <c r="R864" i="25"/>
  <c r="R767" i="25"/>
  <c r="R825" i="25"/>
  <c r="R786" i="25"/>
  <c r="R747" i="25"/>
  <c r="R806" i="25"/>
  <c r="R844" i="25"/>
  <c r="R684" i="25"/>
  <c r="R663" i="25"/>
  <c r="R643" i="25"/>
  <c r="R623" i="25"/>
  <c r="R584" i="25"/>
  <c r="R564" i="25"/>
  <c r="R604" i="25"/>
  <c r="R545" i="25"/>
  <c r="R526" i="25"/>
  <c r="R507" i="25"/>
  <c r="R488" i="25"/>
  <c r="R470" i="25"/>
  <c r="R451" i="25"/>
  <c r="R433" i="25"/>
  <c r="R414" i="25"/>
  <c r="R396" i="25"/>
  <c r="R358" i="25"/>
  <c r="R377" i="25"/>
  <c r="R340" i="25"/>
  <c r="R321" i="25"/>
  <c r="R303" i="25"/>
  <c r="R284" i="25"/>
  <c r="R266" i="25"/>
  <c r="R247" i="25"/>
  <c r="R229" i="25"/>
  <c r="R210" i="25"/>
  <c r="R192" i="25"/>
  <c r="R102" i="25"/>
  <c r="R81" i="25"/>
  <c r="R58" i="25"/>
  <c r="R35" i="25"/>
  <c r="R13" i="25"/>
  <c r="R57" i="25"/>
  <c r="R34" i="25"/>
  <c r="R12" i="25"/>
  <c r="R1113" i="25"/>
  <c r="R1095" i="25"/>
  <c r="R1076" i="25"/>
  <c r="R1058" i="25"/>
  <c r="R1038" i="25"/>
  <c r="R1018" i="25"/>
  <c r="R999" i="25"/>
  <c r="R979" i="25"/>
  <c r="R959" i="25"/>
  <c r="R939" i="25"/>
  <c r="R919" i="25"/>
  <c r="R900" i="25"/>
  <c r="R881" i="25"/>
  <c r="R863" i="25"/>
  <c r="R766" i="25"/>
  <c r="R824" i="25"/>
  <c r="R785" i="25"/>
  <c r="R746" i="25"/>
  <c r="R805" i="25"/>
  <c r="R843" i="25"/>
  <c r="R683" i="25"/>
  <c r="R662" i="25"/>
  <c r="R642" i="25"/>
  <c r="R622" i="25"/>
  <c r="R583" i="25"/>
  <c r="R563" i="25"/>
  <c r="R603" i="25"/>
  <c r="R544" i="25"/>
  <c r="R525" i="25"/>
  <c r="R506" i="25"/>
  <c r="R487" i="25"/>
  <c r="R469" i="25"/>
  <c r="R450" i="25"/>
  <c r="R432" i="25"/>
  <c r="R413" i="25"/>
  <c r="R395" i="25"/>
  <c r="R357" i="25"/>
  <c r="R376" i="25"/>
  <c r="R339" i="25"/>
  <c r="R320" i="25"/>
  <c r="R302" i="25"/>
  <c r="R283" i="25"/>
  <c r="R265" i="25"/>
  <c r="R246" i="25"/>
  <c r="R228" i="25"/>
  <c r="R209" i="25"/>
  <c r="R191" i="25"/>
  <c r="R101" i="25"/>
  <c r="R80" i="25"/>
  <c r="R1196" i="25"/>
  <c r="R1131" i="25"/>
  <c r="R765" i="25"/>
  <c r="R823" i="25"/>
  <c r="R745" i="25"/>
  <c r="R804" i="25"/>
  <c r="R842" i="25"/>
  <c r="R100" i="25"/>
  <c r="R79" i="25"/>
  <c r="R978" i="25"/>
  <c r="R958" i="25"/>
  <c r="R375" i="25"/>
  <c r="R1094" i="25"/>
  <c r="R1057" i="25"/>
  <c r="R1037" i="25"/>
  <c r="R998" i="25"/>
  <c r="R938" i="25"/>
  <c r="R918" i="25"/>
  <c r="R899" i="25"/>
  <c r="R862" i="25"/>
  <c r="R784" i="25"/>
  <c r="R744" i="25"/>
  <c r="R803" i="25"/>
  <c r="R682" i="25"/>
  <c r="R661" i="25"/>
  <c r="R641" i="25"/>
  <c r="R621" i="25"/>
  <c r="R582" i="25"/>
  <c r="R562" i="25"/>
  <c r="R602" i="25"/>
  <c r="R543" i="25"/>
  <c r="R524" i="25"/>
  <c r="R505" i="25"/>
  <c r="R468" i="25"/>
  <c r="R431" i="25"/>
  <c r="R394" i="25"/>
  <c r="R338" i="25"/>
  <c r="R301" i="25"/>
  <c r="R264" i="25"/>
  <c r="R227" i="25"/>
  <c r="R190" i="25"/>
  <c r="R78" i="25"/>
  <c r="R56" i="25"/>
  <c r="R11" i="25"/>
  <c r="R764" i="25"/>
  <c r="R743" i="25"/>
  <c r="R55" i="25"/>
  <c r="R33" i="25"/>
  <c r="R10" i="25"/>
  <c r="R977" i="25"/>
  <c r="R957" i="25"/>
  <c r="R1036" i="25"/>
  <c r="R1017" i="25"/>
  <c r="R997" i="25"/>
  <c r="R937" i="25"/>
  <c r="R917" i="25"/>
  <c r="R898" i="25"/>
  <c r="R880" i="25"/>
  <c r="R861" i="25"/>
  <c r="R681" i="25"/>
  <c r="R660" i="25"/>
  <c r="R640" i="25"/>
  <c r="R620" i="25"/>
  <c r="R581" i="25"/>
  <c r="R561" i="25"/>
  <c r="R601" i="25"/>
  <c r="R542" i="25"/>
  <c r="R523" i="25"/>
  <c r="R504" i="25"/>
  <c r="R486" i="25"/>
  <c r="R467" i="25"/>
  <c r="R449" i="25"/>
  <c r="R430" i="25"/>
  <c r="R412" i="25"/>
  <c r="R393" i="25"/>
  <c r="R356" i="25"/>
  <c r="R374" i="25"/>
  <c r="R337" i="25"/>
  <c r="R319" i="25"/>
  <c r="R300" i="25"/>
  <c r="R282" i="25"/>
  <c r="R263" i="25"/>
  <c r="R245" i="25"/>
  <c r="R226" i="25"/>
  <c r="R208" i="25"/>
  <c r="R189" i="25"/>
  <c r="R1195" i="25"/>
  <c r="R1173" i="25"/>
  <c r="R1152" i="25"/>
  <c r="R1130" i="25"/>
  <c r="R1112" i="25"/>
  <c r="R1093" i="25"/>
  <c r="R1075" i="25"/>
  <c r="R1056" i="25"/>
  <c r="R1035" i="25"/>
  <c r="R1016" i="25"/>
  <c r="R996" i="25"/>
  <c r="R976" i="25"/>
  <c r="R956" i="25"/>
  <c r="R936" i="25"/>
  <c r="R916" i="25"/>
  <c r="R897" i="25"/>
  <c r="R879" i="25"/>
  <c r="R860" i="25"/>
  <c r="R763" i="25"/>
  <c r="R822" i="25"/>
  <c r="R783" i="25"/>
  <c r="R742" i="25"/>
  <c r="R802" i="25"/>
  <c r="R841" i="25"/>
  <c r="R680" i="25"/>
  <c r="R659" i="25"/>
  <c r="R639" i="25"/>
  <c r="R619" i="25"/>
  <c r="R580" i="25"/>
  <c r="R560" i="25"/>
  <c r="R600" i="25"/>
  <c r="R541" i="25"/>
  <c r="R522" i="25"/>
  <c r="R503" i="25"/>
  <c r="R485" i="25"/>
  <c r="R466" i="25"/>
  <c r="R448" i="25"/>
  <c r="R429" i="25"/>
  <c r="R411" i="25"/>
  <c r="R392" i="25"/>
  <c r="R355" i="25"/>
  <c r="R373" i="25"/>
  <c r="R336" i="25"/>
  <c r="R318" i="25"/>
  <c r="R299" i="25"/>
  <c r="R281" i="25"/>
  <c r="R262" i="25"/>
  <c r="R244" i="25"/>
  <c r="R225" i="25"/>
  <c r="R207" i="25"/>
  <c r="R188" i="25"/>
  <c r="R99" i="25"/>
  <c r="R77" i="25"/>
  <c r="R54" i="25"/>
  <c r="R32" i="25"/>
  <c r="R9" i="25"/>
  <c r="R1194" i="25"/>
  <c r="R1172" i="25"/>
  <c r="R1151" i="25"/>
  <c r="R1129" i="25"/>
  <c r="R1111" i="25"/>
  <c r="R1092" i="25"/>
  <c r="R1074" i="25"/>
  <c r="R1055" i="25"/>
  <c r="R1034" i="25"/>
  <c r="R1015" i="25"/>
  <c r="R995" i="25"/>
  <c r="R975" i="25"/>
  <c r="R955" i="25"/>
  <c r="R935" i="25"/>
  <c r="R915" i="25"/>
  <c r="R896" i="25"/>
  <c r="R878" i="25"/>
  <c r="R859" i="25"/>
  <c r="R762" i="25"/>
  <c r="R821" i="25"/>
  <c r="R782" i="25"/>
  <c r="R741" i="25"/>
  <c r="R801" i="25"/>
  <c r="R840" i="25"/>
  <c r="R679" i="25"/>
  <c r="R658" i="25"/>
  <c r="R638" i="25"/>
  <c r="R618" i="25"/>
  <c r="R579" i="25"/>
  <c r="R559" i="25"/>
  <c r="R599" i="25"/>
  <c r="R540" i="25"/>
  <c r="R521" i="25"/>
  <c r="R502" i="25"/>
  <c r="R484" i="25"/>
  <c r="R465" i="25"/>
  <c r="R447" i="25"/>
  <c r="R428" i="25"/>
  <c r="R410" i="25"/>
  <c r="R391" i="25"/>
  <c r="R354" i="25"/>
  <c r="R372" i="25"/>
  <c r="R335" i="25"/>
  <c r="R317" i="25"/>
  <c r="R298" i="25"/>
  <c r="R280" i="25"/>
  <c r="R261" i="25"/>
  <c r="R243" i="25"/>
  <c r="R224" i="25"/>
  <c r="R206" i="25"/>
  <c r="R187" i="25"/>
  <c r="R98" i="25"/>
  <c r="R76" i="25"/>
  <c r="R53" i="25"/>
  <c r="R31" i="25"/>
  <c r="R8" i="25"/>
  <c r="R1193" i="25"/>
  <c r="R1171" i="25"/>
  <c r="R1150" i="25"/>
  <c r="R1128" i="25"/>
  <c r="R1110" i="25"/>
  <c r="R1091" i="25"/>
  <c r="R1073" i="25"/>
  <c r="R1054" i="25"/>
  <c r="R1033" i="25"/>
  <c r="R1014" i="25"/>
  <c r="R994" i="25"/>
  <c r="R974" i="25"/>
  <c r="R954" i="25"/>
  <c r="R934" i="25"/>
  <c r="R914" i="25"/>
  <c r="R895" i="25"/>
  <c r="R877" i="25"/>
  <c r="R858" i="25"/>
  <c r="R761" i="25"/>
  <c r="R820" i="25"/>
  <c r="R781" i="25"/>
  <c r="R740" i="25"/>
  <c r="R800" i="25"/>
  <c r="R839" i="25"/>
  <c r="R678" i="25"/>
  <c r="R657" i="25"/>
  <c r="R637" i="25"/>
  <c r="R617" i="25"/>
  <c r="R578" i="25"/>
  <c r="R558" i="25"/>
  <c r="R598" i="25"/>
  <c r="R539" i="25"/>
  <c r="R520" i="25"/>
  <c r="R501" i="25"/>
  <c r="R483" i="25"/>
  <c r="R464" i="25"/>
  <c r="R446" i="25"/>
  <c r="R427" i="25"/>
  <c r="R409" i="25"/>
  <c r="R390" i="25"/>
  <c r="R353" i="25"/>
  <c r="R371" i="25"/>
  <c r="R334" i="25"/>
  <c r="R316" i="25"/>
  <c r="R297" i="25"/>
  <c r="R279" i="25"/>
  <c r="R260" i="25"/>
  <c r="R242" i="25"/>
  <c r="R223" i="25"/>
  <c r="R205" i="25"/>
  <c r="R186" i="25"/>
  <c r="R97" i="25"/>
  <c r="R75" i="25"/>
  <c r="R52" i="25"/>
  <c r="R30" i="25"/>
  <c r="R7" i="25"/>
  <c r="R1192" i="25"/>
  <c r="R1170" i="25"/>
  <c r="R1149" i="25"/>
  <c r="R1127" i="25"/>
  <c r="R1109" i="25"/>
  <c r="R1090" i="25"/>
  <c r="R1072" i="25"/>
  <c r="R1053" i="25"/>
  <c r="R1032" i="25"/>
  <c r="R1013" i="25"/>
  <c r="R993" i="25"/>
  <c r="R973" i="25"/>
  <c r="R953" i="25"/>
  <c r="R933" i="25"/>
  <c r="R913" i="25"/>
  <c r="R894" i="25"/>
  <c r="R876" i="25"/>
  <c r="R857" i="25"/>
  <c r="R760" i="25"/>
  <c r="R819" i="25"/>
  <c r="R780" i="25"/>
  <c r="R739" i="25"/>
  <c r="R799" i="25"/>
  <c r="R838" i="25"/>
  <c r="R96" i="25"/>
  <c r="R74" i="25"/>
  <c r="R51" i="25"/>
  <c r="R29" i="25"/>
  <c r="R6" i="25"/>
  <c r="R677" i="25"/>
  <c r="R656" i="25"/>
  <c r="R636" i="25"/>
  <c r="R616" i="25"/>
  <c r="R577" i="25"/>
  <c r="R557" i="25"/>
  <c r="R597" i="25"/>
  <c r="R538" i="25"/>
  <c r="R519" i="25"/>
  <c r="R500" i="25"/>
  <c r="R482" i="25"/>
  <c r="R463" i="25"/>
  <c r="R445" i="25"/>
  <c r="R426" i="25"/>
  <c r="R408" i="25"/>
  <c r="R389" i="25"/>
  <c r="R352" i="25"/>
  <c r="R370" i="25"/>
  <c r="R333" i="25"/>
  <c r="R315" i="25"/>
  <c r="R296" i="25"/>
  <c r="R278" i="25"/>
  <c r="R259" i="25"/>
  <c r="R241" i="25"/>
  <c r="R222" i="25"/>
  <c r="R204" i="25"/>
  <c r="R185" i="25"/>
  <c r="R1191" i="25"/>
  <c r="R1169" i="25"/>
  <c r="R1148" i="25"/>
  <c r="R1126" i="25"/>
  <c r="R1108" i="25"/>
  <c r="R1089" i="25"/>
  <c r="R1071" i="25"/>
  <c r="R1052" i="25"/>
  <c r="R1031" i="25"/>
  <c r="R1012" i="25"/>
  <c r="R992" i="25"/>
  <c r="R972" i="25"/>
  <c r="R952" i="25"/>
  <c r="R932" i="25"/>
  <c r="R912" i="25"/>
  <c r="R893" i="25"/>
  <c r="R875" i="25"/>
  <c r="R856" i="25"/>
  <c r="R759" i="25"/>
  <c r="R818" i="25"/>
  <c r="R779" i="25"/>
  <c r="R738" i="25"/>
  <c r="R798" i="25"/>
  <c r="R837" i="25"/>
  <c r="R676" i="25"/>
  <c r="R655" i="25"/>
  <c r="R635" i="25"/>
  <c r="R615" i="25"/>
  <c r="R576" i="25"/>
  <c r="R556" i="25"/>
  <c r="R596" i="25"/>
  <c r="R537" i="25"/>
  <c r="R518" i="25"/>
  <c r="R499" i="25"/>
  <c r="R481" i="25"/>
  <c r="R462" i="25"/>
  <c r="R444" i="25"/>
  <c r="R425" i="25"/>
  <c r="R407" i="25"/>
  <c r="R388" i="25"/>
  <c r="R351" i="25"/>
  <c r="R369" i="25"/>
  <c r="R332" i="25"/>
  <c r="R314" i="25"/>
  <c r="R295" i="25"/>
  <c r="R277" i="25"/>
  <c r="R258" i="25"/>
  <c r="R240" i="25"/>
  <c r="R221" i="25"/>
  <c r="R203" i="25"/>
  <c r="R184" i="25"/>
  <c r="R95" i="25"/>
  <c r="R73" i="25"/>
  <c r="R50" i="25"/>
  <c r="R28" i="25"/>
  <c r="R5" i="25"/>
  <c r="R1190" i="25"/>
  <c r="R1168" i="25"/>
  <c r="R1147" i="25"/>
  <c r="R1125" i="25"/>
  <c r="R1107" i="25"/>
  <c r="R1088" i="25"/>
  <c r="R1070" i="25"/>
  <c r="R1051" i="25"/>
  <c r="R1030" i="25"/>
  <c r="R1011" i="25"/>
  <c r="R991" i="25"/>
  <c r="R971" i="25"/>
  <c r="R951" i="25"/>
  <c r="R931" i="25"/>
  <c r="R911" i="25"/>
  <c r="R892" i="25"/>
  <c r="R874" i="25"/>
  <c r="R855" i="25"/>
  <c r="R758" i="25"/>
  <c r="R817" i="25"/>
  <c r="R778" i="25"/>
  <c r="R737" i="25"/>
  <c r="R797" i="25"/>
  <c r="R836" i="25"/>
  <c r="R675" i="25"/>
  <c r="R654" i="25"/>
  <c r="R634" i="25"/>
  <c r="R614" i="25"/>
  <c r="R575" i="25"/>
  <c r="R555" i="25"/>
  <c r="R595" i="25"/>
  <c r="R536" i="25"/>
  <c r="R517" i="25"/>
  <c r="R498" i="25"/>
  <c r="R480" i="25"/>
  <c r="R461" i="25"/>
  <c r="R443" i="25"/>
  <c r="R424" i="25"/>
  <c r="R406" i="25"/>
  <c r="R387" i="25"/>
  <c r="R350" i="25"/>
  <c r="R368" i="25"/>
  <c r="R331" i="25"/>
  <c r="R313" i="25"/>
  <c r="R294" i="25"/>
  <c r="R276" i="25"/>
  <c r="R257" i="25"/>
  <c r="R239" i="25"/>
  <c r="R220" i="25"/>
  <c r="R202" i="25"/>
  <c r="R183" i="25"/>
  <c r="R94" i="25"/>
  <c r="R72" i="25"/>
  <c r="R49" i="25"/>
  <c r="R27" i="25"/>
  <c r="R4" i="25"/>
  <c r="R1189" i="25"/>
  <c r="R1167" i="25"/>
  <c r="R1146" i="25"/>
  <c r="R1124" i="25"/>
  <c r="R1106" i="25"/>
  <c r="R1087" i="25"/>
  <c r="R1069" i="25"/>
  <c r="R1050" i="25"/>
  <c r="R1029" i="25"/>
  <c r="R1010" i="25"/>
  <c r="R990" i="25"/>
  <c r="R970" i="25"/>
  <c r="R950" i="25"/>
  <c r="R930" i="25"/>
  <c r="R910" i="25"/>
  <c r="R891" i="25"/>
  <c r="R873" i="25"/>
  <c r="R854" i="25"/>
  <c r="R757" i="25"/>
  <c r="R816" i="25"/>
  <c r="R777" i="25"/>
  <c r="R736" i="25"/>
  <c r="R796" i="25"/>
  <c r="R835" i="25"/>
  <c r="R674" i="25"/>
  <c r="R653" i="25"/>
  <c r="R633" i="25"/>
  <c r="R613" i="25"/>
  <c r="R574" i="25"/>
  <c r="R554" i="25"/>
  <c r="R594" i="25"/>
  <c r="R535" i="25"/>
  <c r="R516" i="25"/>
  <c r="R497" i="25"/>
  <c r="R479" i="25"/>
  <c r="R460" i="25"/>
  <c r="R442" i="25"/>
  <c r="R423" i="25"/>
  <c r="R405" i="25"/>
  <c r="R386" i="25"/>
  <c r="R349" i="25"/>
  <c r="R367" i="25"/>
  <c r="R330" i="25"/>
  <c r="R312" i="25"/>
  <c r="R293" i="25"/>
  <c r="R275" i="25"/>
  <c r="R256" i="25"/>
  <c r="R238" i="25"/>
  <c r="R219" i="25"/>
  <c r="R201" i="25"/>
  <c r="R182" i="25"/>
  <c r="R136" i="25"/>
  <c r="R159" i="25"/>
  <c r="R114" i="25"/>
  <c r="R93" i="25"/>
  <c r="R71" i="25"/>
  <c r="R26" i="25"/>
  <c r="R3" i="25"/>
  <c r="R48" i="25"/>
  <c r="T1048" i="25" l="1"/>
  <c r="T1046" i="25"/>
  <c r="T1045" i="25"/>
  <c r="T1044" i="25"/>
  <c r="T1043" i="25"/>
  <c r="T1042" i="25"/>
  <c r="T1041" i="25"/>
  <c r="T1040" i="25"/>
  <c r="T1039" i="25"/>
  <c r="T1038" i="25"/>
  <c r="T1037" i="25"/>
  <c r="T1036" i="25"/>
  <c r="T1035" i="25"/>
  <c r="T1034" i="25"/>
  <c r="T1033" i="25"/>
  <c r="T1047" i="25"/>
  <c r="T1032" i="25"/>
  <c r="T1031" i="25"/>
  <c r="T1030" i="25"/>
  <c r="T1029" i="25"/>
  <c r="L1048" i="25"/>
  <c r="L1046" i="25"/>
  <c r="L1045" i="25"/>
  <c r="L1044" i="25"/>
  <c r="L1043" i="25"/>
  <c r="L1042" i="25"/>
  <c r="L1041" i="25"/>
  <c r="L1040" i="25"/>
  <c r="L1039" i="25"/>
  <c r="L1038" i="25"/>
  <c r="L1037" i="25"/>
  <c r="L1036" i="25"/>
  <c r="L1035" i="25"/>
  <c r="L1034" i="25"/>
  <c r="L1033" i="25"/>
  <c r="L1047" i="25"/>
  <c r="L1032" i="25"/>
  <c r="L1031" i="25"/>
  <c r="L1030" i="25"/>
  <c r="L1029" i="25"/>
  <c r="O1037" i="25" l="1"/>
  <c r="U1037" i="25" s="1"/>
  <c r="O1034" i="25"/>
  <c r="U1034" i="25" s="1"/>
  <c r="O1041" i="25"/>
  <c r="U1041" i="25" s="1"/>
  <c r="O1042" i="25"/>
  <c r="U1042" i="25" s="1"/>
  <c r="O1045" i="25"/>
  <c r="U1045" i="25" s="1"/>
  <c r="O1030" i="25"/>
  <c r="U1030" i="25" s="1"/>
  <c r="O1029" i="25"/>
  <c r="U1029" i="25" s="1"/>
  <c r="O1032" i="25"/>
  <c r="U1032" i="25" s="1"/>
  <c r="O1046" i="25"/>
  <c r="U1046" i="25" s="1"/>
  <c r="O1047" i="25"/>
  <c r="U1047" i="25" s="1"/>
  <c r="O1033" i="25"/>
  <c r="U1033" i="25" s="1"/>
  <c r="O1038" i="25"/>
  <c r="U1038" i="25" s="1"/>
  <c r="O1031" i="25"/>
  <c r="U1031" i="25" s="1"/>
  <c r="O1036" i="25"/>
  <c r="U1036" i="25" s="1"/>
  <c r="O1039" i="25"/>
  <c r="U1039" i="25" s="1"/>
  <c r="O1043" i="25"/>
  <c r="U1043" i="25" s="1"/>
  <c r="O1044" i="25"/>
  <c r="U1044" i="25" s="1"/>
  <c r="O1035" i="25"/>
  <c r="U1035" i="25" s="1"/>
  <c r="O1040" i="25"/>
  <c r="U1040" i="25" s="1"/>
  <c r="O1048" i="25"/>
  <c r="U1048" i="25" s="1"/>
  <c r="T693" i="25" l="1"/>
  <c r="T691" i="25"/>
  <c r="T690" i="25"/>
  <c r="T689" i="25"/>
  <c r="T688" i="25"/>
  <c r="T687" i="25"/>
  <c r="T686" i="25"/>
  <c r="T685" i="25"/>
  <c r="T684" i="25"/>
  <c r="T683" i="25"/>
  <c r="T682" i="25"/>
  <c r="T681" i="25"/>
  <c r="T680" i="25"/>
  <c r="T679" i="25"/>
  <c r="T678" i="25"/>
  <c r="T692" i="25"/>
  <c r="T677" i="25"/>
  <c r="T676" i="25"/>
  <c r="T675" i="25"/>
  <c r="T674" i="25"/>
  <c r="T672" i="25"/>
  <c r="T670" i="25"/>
  <c r="T669" i="25"/>
  <c r="T668" i="25"/>
  <c r="T667" i="25"/>
  <c r="T666" i="25"/>
  <c r="T665" i="25"/>
  <c r="T664" i="25"/>
  <c r="T663" i="25"/>
  <c r="T662" i="25"/>
  <c r="T661" i="25"/>
  <c r="T660" i="25"/>
  <c r="T659" i="25"/>
  <c r="T658" i="25"/>
  <c r="T657" i="25"/>
  <c r="T671" i="25"/>
  <c r="T656" i="25"/>
  <c r="T655" i="25"/>
  <c r="T654" i="25"/>
  <c r="T653" i="25"/>
  <c r="T651" i="25"/>
  <c r="T649" i="25"/>
  <c r="T648" i="25"/>
  <c r="T647" i="25"/>
  <c r="T646" i="25"/>
  <c r="T645" i="25"/>
  <c r="T644" i="25"/>
  <c r="T643" i="25"/>
  <c r="T642" i="25"/>
  <c r="T641" i="25"/>
  <c r="T640" i="25"/>
  <c r="T639" i="25"/>
  <c r="T638" i="25"/>
  <c r="T637" i="25"/>
  <c r="T650" i="25"/>
  <c r="T636" i="25"/>
  <c r="T635" i="25"/>
  <c r="T634" i="25"/>
  <c r="T633" i="25"/>
  <c r="L693" i="25"/>
  <c r="L691" i="25"/>
  <c r="L690" i="25"/>
  <c r="L689" i="25"/>
  <c r="L688" i="25"/>
  <c r="L687" i="25"/>
  <c r="L686" i="25"/>
  <c r="L685" i="25"/>
  <c r="L684" i="25"/>
  <c r="L683" i="25"/>
  <c r="L682" i="25"/>
  <c r="L681" i="25"/>
  <c r="L680" i="25"/>
  <c r="L679" i="25"/>
  <c r="L678" i="25"/>
  <c r="L692" i="25"/>
  <c r="L677" i="25"/>
  <c r="L676" i="25"/>
  <c r="L675" i="25"/>
  <c r="L674" i="25"/>
  <c r="L672" i="25"/>
  <c r="L670" i="25"/>
  <c r="L669" i="25"/>
  <c r="L668" i="25"/>
  <c r="L667" i="25"/>
  <c r="L666" i="25"/>
  <c r="L665" i="25"/>
  <c r="L664" i="25"/>
  <c r="L663" i="25"/>
  <c r="L662" i="25"/>
  <c r="L661" i="25"/>
  <c r="L660" i="25"/>
  <c r="L659" i="25"/>
  <c r="L658" i="25"/>
  <c r="L657" i="25"/>
  <c r="L671" i="25"/>
  <c r="L656" i="25"/>
  <c r="L655" i="25"/>
  <c r="L654" i="25"/>
  <c r="L653" i="25"/>
  <c r="L651" i="25"/>
  <c r="L649" i="25"/>
  <c r="L648" i="25"/>
  <c r="L647" i="25"/>
  <c r="L646" i="25"/>
  <c r="L645" i="25"/>
  <c r="L644" i="25"/>
  <c r="L643" i="25"/>
  <c r="L642" i="25"/>
  <c r="L641" i="25"/>
  <c r="L640" i="25"/>
  <c r="L639" i="25"/>
  <c r="L638" i="25"/>
  <c r="L637" i="25"/>
  <c r="L650" i="25"/>
  <c r="L636" i="25"/>
  <c r="L635" i="25"/>
  <c r="L634" i="25"/>
  <c r="L633" i="25"/>
  <c r="O642" i="25" l="1"/>
  <c r="U642" i="25" s="1"/>
  <c r="O656" i="25"/>
  <c r="U656" i="25" s="1"/>
  <c r="O680" i="25"/>
  <c r="U680" i="25" s="1"/>
  <c r="O634" i="25"/>
  <c r="U634" i="25" s="1"/>
  <c r="O641" i="25"/>
  <c r="U641" i="25" s="1"/>
  <c r="O649" i="25"/>
  <c r="U649" i="25" s="1"/>
  <c r="O666" i="25"/>
  <c r="U666" i="25" s="1"/>
  <c r="O676" i="25"/>
  <c r="U676" i="25" s="1"/>
  <c r="O683" i="25"/>
  <c r="U683" i="25" s="1"/>
  <c r="O691" i="25"/>
  <c r="U691" i="25" s="1"/>
  <c r="O650" i="25"/>
  <c r="U650" i="25" s="1"/>
  <c r="O640" i="25"/>
  <c r="U640" i="25" s="1"/>
  <c r="O644" i="25"/>
  <c r="U644" i="25" s="1"/>
  <c r="O648" i="25"/>
  <c r="U648" i="25" s="1"/>
  <c r="O654" i="25"/>
  <c r="U654" i="25" s="1"/>
  <c r="O657" i="25"/>
  <c r="U657" i="25" s="1"/>
  <c r="O661" i="25"/>
  <c r="U661" i="25" s="1"/>
  <c r="O665" i="25"/>
  <c r="U665" i="25" s="1"/>
  <c r="O669" i="25"/>
  <c r="U669" i="25" s="1"/>
  <c r="O675" i="25"/>
  <c r="U675" i="25" s="1"/>
  <c r="O678" i="25"/>
  <c r="U678" i="25" s="1"/>
  <c r="O682" i="25"/>
  <c r="U682" i="25" s="1"/>
  <c r="O686" i="25"/>
  <c r="U686" i="25" s="1"/>
  <c r="O690" i="25"/>
  <c r="U690" i="25" s="1"/>
  <c r="O645" i="25"/>
  <c r="U645" i="25" s="1"/>
  <c r="O662" i="25"/>
  <c r="U662" i="25" s="1"/>
  <c r="O679" i="25"/>
  <c r="U679" i="25" s="1"/>
  <c r="O637" i="25"/>
  <c r="U637" i="25" s="1"/>
  <c r="O655" i="25"/>
  <c r="U655" i="25" s="1"/>
  <c r="O670" i="25"/>
  <c r="U670" i="25" s="1"/>
  <c r="O687" i="25"/>
  <c r="U687" i="25" s="1"/>
  <c r="O658" i="25"/>
  <c r="U658" i="25" s="1"/>
  <c r="O638" i="25"/>
  <c r="U638" i="25" s="1"/>
  <c r="O646" i="25"/>
  <c r="U646" i="25" s="1"/>
  <c r="O663" i="25"/>
  <c r="U663" i="25" s="1"/>
  <c r="O667" i="25"/>
  <c r="U667" i="25" s="1"/>
  <c r="O677" i="25"/>
  <c r="U677" i="25" s="1"/>
  <c r="O684" i="25"/>
  <c r="U684" i="25" s="1"/>
  <c r="O693" i="25"/>
  <c r="U693" i="25" s="1"/>
  <c r="O671" i="25"/>
  <c r="U671" i="25" s="1"/>
  <c r="O660" i="25"/>
  <c r="U660" i="25" s="1"/>
  <c r="O635" i="25"/>
  <c r="U635" i="25" s="1"/>
  <c r="O651" i="25"/>
  <c r="U651" i="25" s="1"/>
  <c r="O659" i="25"/>
  <c r="U659" i="25" s="1"/>
  <c r="O672" i="25"/>
  <c r="U672" i="25" s="1"/>
  <c r="O688" i="25"/>
  <c r="U688" i="25" s="1"/>
  <c r="O636" i="25"/>
  <c r="U636" i="25" s="1"/>
  <c r="O639" i="25"/>
  <c r="U639" i="25" s="1"/>
  <c r="O643" i="25"/>
  <c r="U643" i="25" s="1"/>
  <c r="O647" i="25"/>
  <c r="U647" i="25" s="1"/>
  <c r="O653" i="25"/>
  <c r="U653" i="25" s="1"/>
  <c r="O664" i="25"/>
  <c r="U664" i="25" s="1"/>
  <c r="O668" i="25"/>
  <c r="U668" i="25" s="1"/>
  <c r="O674" i="25"/>
  <c r="U674" i="25" s="1"/>
  <c r="O692" i="25"/>
  <c r="U692" i="25" s="1"/>
  <c r="O681" i="25"/>
  <c r="U681" i="25" s="1"/>
  <c r="O685" i="25"/>
  <c r="U685" i="25" s="1"/>
  <c r="O689" i="25"/>
  <c r="U689" i="25" s="1"/>
  <c r="O633" i="25"/>
  <c r="U633" i="25" s="1"/>
  <c r="R115" i="25" l="1"/>
  <c r="L156" i="25"/>
  <c r="L155" i="25"/>
  <c r="L154" i="25"/>
  <c r="L153" i="25"/>
  <c r="L152" i="25"/>
  <c r="L151" i="25"/>
  <c r="L150" i="25"/>
  <c r="L149" i="25"/>
  <c r="L148" i="25"/>
  <c r="L147" i="25"/>
  <c r="L146" i="25"/>
  <c r="L145" i="25"/>
  <c r="L144" i="25"/>
  <c r="L143" i="25"/>
  <c r="L142" i="25"/>
  <c r="L141" i="25"/>
  <c r="L140" i="25"/>
  <c r="L157" i="25"/>
  <c r="L139" i="25"/>
  <c r="L138" i="25"/>
  <c r="L137" i="25"/>
  <c r="T136" i="25"/>
  <c r="L136" i="25"/>
  <c r="L180" i="25"/>
  <c r="L179" i="25"/>
  <c r="L178" i="25"/>
  <c r="L177" i="25"/>
  <c r="L176" i="25"/>
  <c r="L175" i="25"/>
  <c r="L174" i="25"/>
  <c r="L173" i="25"/>
  <c r="L172" i="25"/>
  <c r="L171" i="25"/>
  <c r="L170" i="25"/>
  <c r="L169" i="25"/>
  <c r="L168" i="25"/>
  <c r="L167" i="25"/>
  <c r="L166" i="25"/>
  <c r="L165" i="25"/>
  <c r="L164" i="25"/>
  <c r="L163" i="25"/>
  <c r="L162" i="25"/>
  <c r="L161" i="25"/>
  <c r="L160" i="25"/>
  <c r="T159" i="25"/>
  <c r="L159" i="25"/>
  <c r="L134" i="25"/>
  <c r="L133" i="25"/>
  <c r="L132" i="25"/>
  <c r="L131" i="25"/>
  <c r="L130" i="25"/>
  <c r="L129" i="25"/>
  <c r="L128" i="25"/>
  <c r="L127" i="25"/>
  <c r="L126" i="25"/>
  <c r="L125" i="25"/>
  <c r="L124" i="25"/>
  <c r="L123" i="25"/>
  <c r="L122" i="25"/>
  <c r="L121" i="25"/>
  <c r="L120" i="25"/>
  <c r="L119" i="25"/>
  <c r="L118" i="25"/>
  <c r="L117" i="25"/>
  <c r="L116" i="25"/>
  <c r="L115" i="25"/>
  <c r="T114" i="25"/>
  <c r="L114" i="25"/>
  <c r="T115" i="25" l="1"/>
  <c r="R160" i="25"/>
  <c r="T160" i="25" s="1"/>
  <c r="O160" i="25"/>
  <c r="O136" i="25"/>
  <c r="U136" i="25" s="1"/>
  <c r="O125" i="25"/>
  <c r="O159" i="25"/>
  <c r="U159" i="25" s="1"/>
  <c r="O132" i="25"/>
  <c r="O117" i="25"/>
  <c r="O116" i="25"/>
  <c r="O124" i="25"/>
  <c r="O133" i="25"/>
  <c r="O121" i="25"/>
  <c r="O129" i="25"/>
  <c r="O120" i="25"/>
  <c r="O128" i="25"/>
  <c r="O115" i="25"/>
  <c r="O131" i="25"/>
  <c r="O123" i="25"/>
  <c r="O127" i="25"/>
  <c r="O119" i="25"/>
  <c r="O118" i="25"/>
  <c r="O122" i="25"/>
  <c r="O126" i="25"/>
  <c r="O130" i="25"/>
  <c r="O134" i="25"/>
  <c r="O114" i="25"/>
  <c r="U114" i="25" s="1"/>
  <c r="U115" i="25" l="1"/>
  <c r="U160" i="25"/>
  <c r="R137" i="25" l="1"/>
  <c r="T137" i="25" s="1"/>
  <c r="O137" i="25"/>
  <c r="O161" i="25"/>
  <c r="U137" i="25" l="1"/>
  <c r="R116" i="25"/>
  <c r="T116" i="25" s="1"/>
  <c r="U116" i="25" s="1"/>
  <c r="O162" i="25"/>
  <c r="O138" i="25"/>
  <c r="R161" i="25" l="1"/>
  <c r="T161" i="25" s="1"/>
  <c r="U161" i="25" s="1"/>
  <c r="O139" i="25"/>
  <c r="O180" i="25"/>
  <c r="R138" i="25" l="1"/>
  <c r="T138" i="25" s="1"/>
  <c r="U138" i="25" s="1"/>
  <c r="O163" i="25"/>
  <c r="O157" i="25"/>
  <c r="R117" i="25" l="1"/>
  <c r="T117" i="25" s="1"/>
  <c r="U117" i="25" s="1"/>
  <c r="O140" i="25"/>
  <c r="O164" i="25"/>
  <c r="R162" i="25" l="1"/>
  <c r="T162" i="25" s="1"/>
  <c r="U162" i="25" s="1"/>
  <c r="O141" i="25"/>
  <c r="O165" i="25"/>
  <c r="R139" i="25" l="1"/>
  <c r="T139" i="25" s="1"/>
  <c r="U139" i="25" s="1"/>
  <c r="O142" i="25"/>
  <c r="O166" i="25"/>
  <c r="R118" i="25" l="1"/>
  <c r="T118" i="25" s="1"/>
  <c r="U118" i="25" s="1"/>
  <c r="O167" i="25"/>
  <c r="O143" i="25"/>
  <c r="R163" i="25" l="1"/>
  <c r="T163" i="25" s="1"/>
  <c r="U163" i="25" s="1"/>
  <c r="O144" i="25"/>
  <c r="O168" i="25"/>
  <c r="R140" i="25" l="1"/>
  <c r="T140" i="25" s="1"/>
  <c r="U140" i="25" s="1"/>
  <c r="O169" i="25"/>
  <c r="O145" i="25"/>
  <c r="R119" i="25" l="1"/>
  <c r="T119" i="25" s="1"/>
  <c r="U119" i="25" s="1"/>
  <c r="O146" i="25"/>
  <c r="O170" i="25"/>
  <c r="R164" i="25" l="1"/>
  <c r="T164" i="25" s="1"/>
  <c r="U164" i="25" s="1"/>
  <c r="O147" i="25"/>
  <c r="O171" i="25"/>
  <c r="R141" i="25" l="1"/>
  <c r="T141" i="25" s="1"/>
  <c r="U141" i="25" s="1"/>
  <c r="O172" i="25"/>
  <c r="O148" i="25"/>
  <c r="R120" i="25" l="1"/>
  <c r="T120" i="25" s="1"/>
  <c r="U120" i="25" s="1"/>
  <c r="O149" i="25"/>
  <c r="O173" i="25"/>
  <c r="R165" i="25" l="1"/>
  <c r="T165" i="25" s="1"/>
  <c r="U165" i="25" s="1"/>
  <c r="O151" i="25"/>
  <c r="O174" i="25"/>
  <c r="O150" i="25"/>
  <c r="R142" i="25" l="1"/>
  <c r="T142" i="25" s="1"/>
  <c r="U142" i="25" s="1"/>
  <c r="O175" i="25"/>
  <c r="O152" i="25"/>
  <c r="R121" i="25" l="1"/>
  <c r="T121" i="25" s="1"/>
  <c r="U121" i="25" s="1"/>
  <c r="O153" i="25"/>
  <c r="O176" i="25"/>
  <c r="R166" i="25" l="1"/>
  <c r="T166" i="25" s="1"/>
  <c r="U166" i="25" s="1"/>
  <c r="O177" i="25"/>
  <c r="R143" i="25" l="1"/>
  <c r="T143" i="25" s="1"/>
  <c r="U143" i="25" s="1"/>
  <c r="O178" i="25"/>
  <c r="O154" i="25"/>
  <c r="R122" i="25" l="1"/>
  <c r="T122" i="25" s="1"/>
  <c r="U122" i="25" s="1"/>
  <c r="O155" i="25"/>
  <c r="O179" i="25"/>
  <c r="R167" i="25" l="1"/>
  <c r="T167" i="25" s="1"/>
  <c r="U167" i="25" s="1"/>
  <c r="O156" i="25"/>
  <c r="R144" i="25" l="1"/>
  <c r="T144" i="25" s="1"/>
  <c r="U144" i="25" s="1"/>
  <c r="T616" i="25"/>
  <c r="T577" i="25"/>
  <c r="T557" i="25"/>
  <c r="T597" i="25"/>
  <c r="T538" i="25"/>
  <c r="T519" i="25"/>
  <c r="T500" i="25"/>
  <c r="T482" i="25"/>
  <c r="T463" i="25"/>
  <c r="T445" i="25"/>
  <c r="T426" i="25"/>
  <c r="T408" i="25"/>
  <c r="T389" i="25"/>
  <c r="T352" i="25"/>
  <c r="T370" i="25"/>
  <c r="T333" i="25"/>
  <c r="T315" i="25"/>
  <c r="T296" i="25"/>
  <c r="T278" i="25"/>
  <c r="T259" i="25"/>
  <c r="T241" i="25"/>
  <c r="T222" i="25"/>
  <c r="T204" i="25"/>
  <c r="T185" i="25"/>
  <c r="T1192" i="25"/>
  <c r="T1170" i="25"/>
  <c r="T1149" i="25"/>
  <c r="T1127" i="25"/>
  <c r="T1109" i="25"/>
  <c r="T1090" i="25"/>
  <c r="T1072" i="25"/>
  <c r="T1053" i="25"/>
  <c r="T1013" i="25"/>
  <c r="T993" i="25"/>
  <c r="T973" i="25"/>
  <c r="T953" i="25"/>
  <c r="T933" i="25"/>
  <c r="T913" i="25"/>
  <c r="T894" i="25"/>
  <c r="T876" i="25"/>
  <c r="T857" i="25"/>
  <c r="T760" i="25"/>
  <c r="T819" i="25"/>
  <c r="T780" i="25"/>
  <c r="T739" i="25"/>
  <c r="T799" i="25"/>
  <c r="T838" i="25"/>
  <c r="T96" i="25"/>
  <c r="T74" i="25"/>
  <c r="T51" i="25"/>
  <c r="T29" i="25"/>
  <c r="T6" i="25"/>
  <c r="T622" i="25"/>
  <c r="T583" i="25"/>
  <c r="T563" i="25"/>
  <c r="T603" i="25"/>
  <c r="T544" i="25"/>
  <c r="T525" i="25"/>
  <c r="T506" i="25"/>
  <c r="T487" i="25"/>
  <c r="T469" i="25"/>
  <c r="T450" i="25"/>
  <c r="T432" i="25"/>
  <c r="T413" i="25"/>
  <c r="T395" i="25"/>
  <c r="T357" i="25"/>
  <c r="T376" i="25"/>
  <c r="T339" i="25"/>
  <c r="T320" i="25"/>
  <c r="T302" i="25"/>
  <c r="T283" i="25"/>
  <c r="T265" i="25"/>
  <c r="T246" i="25"/>
  <c r="T228" i="25"/>
  <c r="T209" i="25"/>
  <c r="T191" i="25"/>
  <c r="T1018" i="25"/>
  <c r="T999" i="25"/>
  <c r="T1113" i="25"/>
  <c r="T1095" i="25"/>
  <c r="T1076" i="25"/>
  <c r="T1058" i="25"/>
  <c r="T979" i="25"/>
  <c r="T959" i="25"/>
  <c r="T1189" i="25"/>
  <c r="T1167" i="25"/>
  <c r="T1146" i="25"/>
  <c r="T1124" i="25"/>
  <c r="T1106" i="25"/>
  <c r="T1087" i="25"/>
  <c r="T1069" i="25"/>
  <c r="T1050" i="25"/>
  <c r="T1010" i="25"/>
  <c r="T990" i="25"/>
  <c r="T970" i="25"/>
  <c r="T950" i="25"/>
  <c r="T930" i="25"/>
  <c r="T910" i="25"/>
  <c r="T891" i="25"/>
  <c r="T873" i="25"/>
  <c r="T854" i="25"/>
  <c r="T757" i="25"/>
  <c r="T816" i="25"/>
  <c r="T777" i="25"/>
  <c r="T736" i="25"/>
  <c r="T796" i="25"/>
  <c r="T835" i="25"/>
  <c r="T613" i="25"/>
  <c r="T574" i="25"/>
  <c r="T554" i="25"/>
  <c r="T594" i="25"/>
  <c r="T535" i="25"/>
  <c r="T516" i="25"/>
  <c r="T497" i="25"/>
  <c r="T479" i="25"/>
  <c r="T460" i="25"/>
  <c r="T442" i="25"/>
  <c r="T423" i="25"/>
  <c r="T405" i="25"/>
  <c r="T386" i="25"/>
  <c r="T349" i="25"/>
  <c r="T367" i="25"/>
  <c r="T330" i="25"/>
  <c r="T312" i="25"/>
  <c r="T293" i="25"/>
  <c r="T275" i="25"/>
  <c r="T256" i="25"/>
  <c r="T238" i="25"/>
  <c r="T219" i="25"/>
  <c r="T201" i="25"/>
  <c r="T182" i="25"/>
  <c r="T93" i="25"/>
  <c r="T71" i="25"/>
  <c r="T48" i="25"/>
  <c r="T26" i="25"/>
  <c r="T3" i="25"/>
  <c r="T1201" i="25"/>
  <c r="T1178" i="25"/>
  <c r="T1156" i="25"/>
  <c r="T1135" i="25"/>
  <c r="T61" i="25"/>
  <c r="T38" i="25"/>
  <c r="T16" i="25"/>
  <c r="T101" i="25"/>
  <c r="T80" i="25"/>
  <c r="T766" i="25"/>
  <c r="T824" i="25"/>
  <c r="T785" i="25"/>
  <c r="T746" i="25"/>
  <c r="T805" i="25"/>
  <c r="T843" i="25"/>
  <c r="T774" i="25"/>
  <c r="T832" i="25"/>
  <c r="T793" i="25"/>
  <c r="T754" i="25"/>
  <c r="T813" i="25"/>
  <c r="T851" i="25"/>
  <c r="T111" i="25"/>
  <c r="T90" i="25"/>
  <c r="T939" i="25"/>
  <c r="T919" i="25"/>
  <c r="T900" i="25"/>
  <c r="T881" i="25"/>
  <c r="T863" i="25"/>
  <c r="T978" i="25"/>
  <c r="T958" i="25"/>
  <c r="T375" i="25"/>
  <c r="T1094" i="25"/>
  <c r="T1057" i="25"/>
  <c r="T998" i="25"/>
  <c r="T938" i="25"/>
  <c r="T918" i="25"/>
  <c r="T899" i="25"/>
  <c r="T862" i="25"/>
  <c r="T784" i="25"/>
  <c r="T744" i="25"/>
  <c r="T803" i="25"/>
  <c r="T621" i="25"/>
  <c r="T582" i="25"/>
  <c r="T562" i="25"/>
  <c r="T602" i="25"/>
  <c r="T543" i="25"/>
  <c r="T524" i="25"/>
  <c r="T505" i="25"/>
  <c r="T468" i="25"/>
  <c r="T431" i="25"/>
  <c r="T394" i="25"/>
  <c r="T338" i="25"/>
  <c r="T301" i="25"/>
  <c r="T264" i="25"/>
  <c r="T227" i="25"/>
  <c r="T190" i="25"/>
  <c r="T78" i="25"/>
  <c r="T56" i="25"/>
  <c r="T11" i="25"/>
  <c r="T1191" i="25"/>
  <c r="T1169" i="25"/>
  <c r="T1148" i="25"/>
  <c r="T1126" i="25"/>
  <c r="T1108" i="25"/>
  <c r="T1089" i="25"/>
  <c r="T1071" i="25"/>
  <c r="T1052" i="25"/>
  <c r="T1012" i="25"/>
  <c r="T992" i="25"/>
  <c r="T972" i="25"/>
  <c r="T952" i="25"/>
  <c r="T932" i="25"/>
  <c r="T912" i="25"/>
  <c r="T893" i="25"/>
  <c r="T875" i="25"/>
  <c r="T856" i="25"/>
  <c r="T759" i="25"/>
  <c r="T818" i="25"/>
  <c r="T779" i="25"/>
  <c r="T738" i="25"/>
  <c r="T798" i="25"/>
  <c r="T837" i="25"/>
  <c r="T615" i="25"/>
  <c r="T576" i="25"/>
  <c r="T556" i="25"/>
  <c r="T596" i="25"/>
  <c r="T537" i="25"/>
  <c r="T518" i="25"/>
  <c r="T499" i="25"/>
  <c r="T481" i="25"/>
  <c r="T462" i="25"/>
  <c r="T444" i="25"/>
  <c r="T425" i="25"/>
  <c r="T407" i="25"/>
  <c r="T388" i="25"/>
  <c r="T351" i="25"/>
  <c r="T369" i="25"/>
  <c r="T332" i="25"/>
  <c r="T314" i="25"/>
  <c r="T295" i="25"/>
  <c r="T277" i="25"/>
  <c r="T258" i="25"/>
  <c r="T240" i="25"/>
  <c r="T221" i="25"/>
  <c r="T203" i="25"/>
  <c r="T184" i="25"/>
  <c r="T95" i="25"/>
  <c r="T73" i="25"/>
  <c r="T50" i="25"/>
  <c r="T28" i="25"/>
  <c r="T5" i="25"/>
  <c r="T1199" i="25"/>
  <c r="T1176" i="25"/>
  <c r="T1203" i="25"/>
  <c r="T1180" i="25"/>
  <c r="T1158" i="25"/>
  <c r="T1137" i="25"/>
  <c r="T1118" i="25"/>
  <c r="T1100" i="25"/>
  <c r="T1081" i="25"/>
  <c r="T1063" i="25"/>
  <c r="T1023" i="25"/>
  <c r="T1004" i="25"/>
  <c r="T984" i="25"/>
  <c r="T964" i="25"/>
  <c r="T943" i="25"/>
  <c r="T923" i="25"/>
  <c r="T904" i="25"/>
  <c r="T885" i="25"/>
  <c r="T867" i="25"/>
  <c r="T770" i="25"/>
  <c r="T828" i="25"/>
  <c r="T789" i="25"/>
  <c r="T750" i="25"/>
  <c r="T809" i="25"/>
  <c r="T847" i="25"/>
  <c r="T627" i="25"/>
  <c r="T587" i="25"/>
  <c r="T568" i="25"/>
  <c r="T607" i="25"/>
  <c r="T548" i="25"/>
  <c r="T529" i="25"/>
  <c r="T510" i="25"/>
  <c r="T491" i="25"/>
  <c r="T473" i="25"/>
  <c r="T454" i="25"/>
  <c r="T436" i="25"/>
  <c r="T417" i="25"/>
  <c r="T399" i="25"/>
  <c r="T361" i="25"/>
  <c r="T380" i="25"/>
  <c r="T343" i="25"/>
  <c r="T324" i="25"/>
  <c r="T306" i="25"/>
  <c r="T287" i="25"/>
  <c r="T269" i="25"/>
  <c r="T250" i="25"/>
  <c r="T232" i="25"/>
  <c r="T214" i="25"/>
  <c r="T196" i="25"/>
  <c r="T106" i="25"/>
  <c r="T85" i="25"/>
  <c r="T63" i="25"/>
  <c r="T40" i="25"/>
  <c r="T18" i="25"/>
  <c r="T764" i="25"/>
  <c r="T743" i="25"/>
  <c r="T55" i="25"/>
  <c r="T33" i="25"/>
  <c r="T10" i="25"/>
  <c r="T1206" i="25"/>
  <c r="T1183" i="25"/>
  <c r="T1161" i="25"/>
  <c r="T1140" i="25"/>
  <c r="T1121" i="25"/>
  <c r="T1103" i="25"/>
  <c r="T1084" i="25"/>
  <c r="T1066" i="25"/>
  <c r="T1026" i="25"/>
  <c r="T1007" i="25"/>
  <c r="T987" i="25"/>
  <c r="T967" i="25"/>
  <c r="T946" i="25"/>
  <c r="T926" i="25"/>
  <c r="T906" i="25"/>
  <c r="T888" i="25"/>
  <c r="T870" i="25"/>
  <c r="T773" i="25"/>
  <c r="T831" i="25"/>
  <c r="T792" i="25"/>
  <c r="T753" i="25"/>
  <c r="T812" i="25"/>
  <c r="T850" i="25"/>
  <c r="T628" i="25"/>
  <c r="T589" i="25"/>
  <c r="T569" i="25"/>
  <c r="T608" i="25"/>
  <c r="T549" i="25"/>
  <c r="T530" i="25"/>
  <c r="T511" i="25"/>
  <c r="T492" i="25"/>
  <c r="T474" i="25"/>
  <c r="T456" i="25"/>
  <c r="T438" i="25"/>
  <c r="T419" i="25"/>
  <c r="T401" i="25"/>
  <c r="T363" i="25"/>
  <c r="T382" i="25"/>
  <c r="T345" i="25"/>
  <c r="T326" i="25"/>
  <c r="T308" i="25"/>
  <c r="T289" i="25"/>
  <c r="T271" i="25"/>
  <c r="T252" i="25"/>
  <c r="T234" i="25"/>
  <c r="T215" i="25"/>
  <c r="T197" i="25"/>
  <c r="T109" i="25"/>
  <c r="T88" i="25"/>
  <c r="T65" i="25"/>
  <c r="T42" i="25"/>
  <c r="T20" i="25"/>
  <c r="T1190" i="25"/>
  <c r="T1168" i="25"/>
  <c r="T1147" i="25"/>
  <c r="T1125" i="25"/>
  <c r="T1107" i="25"/>
  <c r="T1088" i="25"/>
  <c r="T1070" i="25"/>
  <c r="T1051" i="25"/>
  <c r="T1011" i="25"/>
  <c r="T991" i="25"/>
  <c r="T971" i="25"/>
  <c r="T951" i="25"/>
  <c r="T931" i="25"/>
  <c r="T911" i="25"/>
  <c r="T892" i="25"/>
  <c r="T874" i="25"/>
  <c r="T855" i="25"/>
  <c r="T758" i="25"/>
  <c r="T817" i="25"/>
  <c r="T778" i="25"/>
  <c r="T737" i="25"/>
  <c r="T797" i="25"/>
  <c r="T836" i="25"/>
  <c r="T614" i="25"/>
  <c r="T575" i="25"/>
  <c r="T555" i="25"/>
  <c r="T595" i="25"/>
  <c r="T536" i="25"/>
  <c r="T517" i="25"/>
  <c r="T498" i="25"/>
  <c r="T480" i="25"/>
  <c r="T461" i="25"/>
  <c r="T443" i="25"/>
  <c r="T424" i="25"/>
  <c r="T406" i="25"/>
  <c r="T387" i="25"/>
  <c r="T350" i="25"/>
  <c r="T368" i="25"/>
  <c r="T331" i="25"/>
  <c r="T313" i="25"/>
  <c r="T294" i="25"/>
  <c r="T276" i="25"/>
  <c r="T257" i="25"/>
  <c r="T239" i="25"/>
  <c r="T220" i="25"/>
  <c r="T202" i="25"/>
  <c r="T183" i="25"/>
  <c r="T94" i="25"/>
  <c r="T72" i="25"/>
  <c r="T49" i="25"/>
  <c r="T27" i="25"/>
  <c r="T4" i="25"/>
  <c r="T620" i="25"/>
  <c r="T581" i="25"/>
  <c r="T561" i="25"/>
  <c r="T601" i="25"/>
  <c r="T542" i="25"/>
  <c r="T523" i="25"/>
  <c r="T504" i="25"/>
  <c r="T486" i="25"/>
  <c r="T467" i="25"/>
  <c r="T449" i="25"/>
  <c r="T430" i="25"/>
  <c r="T412" i="25"/>
  <c r="T393" i="25"/>
  <c r="T356" i="25"/>
  <c r="T374" i="25"/>
  <c r="T337" i="25"/>
  <c r="T319" i="25"/>
  <c r="T300" i="25"/>
  <c r="T282" i="25"/>
  <c r="T263" i="25"/>
  <c r="T245" i="25"/>
  <c r="T226" i="25"/>
  <c r="T208" i="25"/>
  <c r="T189" i="25"/>
  <c r="T631" i="25"/>
  <c r="T592" i="25"/>
  <c r="T572" i="25"/>
  <c r="T611" i="25"/>
  <c r="T552" i="25"/>
  <c r="T533" i="25"/>
  <c r="T514" i="25"/>
  <c r="T495" i="25"/>
  <c r="T477" i="25"/>
  <c r="T458" i="25"/>
  <c r="T440" i="25"/>
  <c r="T421" i="25"/>
  <c r="T403" i="25"/>
  <c r="T365" i="25"/>
  <c r="T384" i="25"/>
  <c r="T347" i="25"/>
  <c r="T328" i="25"/>
  <c r="T310" i="25"/>
  <c r="T291" i="25"/>
  <c r="T273" i="25"/>
  <c r="T254" i="25"/>
  <c r="T236" i="25"/>
  <c r="T217" i="25"/>
  <c r="T199" i="25"/>
  <c r="T1195" i="25"/>
  <c r="T1173" i="25"/>
  <c r="T1152" i="25"/>
  <c r="T1130" i="25"/>
  <c r="T1112" i="25"/>
  <c r="T1093" i="25"/>
  <c r="T1075" i="25"/>
  <c r="T1056" i="25"/>
  <c r="T1016" i="25"/>
  <c r="T996" i="25"/>
  <c r="T976" i="25"/>
  <c r="T956" i="25"/>
  <c r="T936" i="25"/>
  <c r="T916" i="25"/>
  <c r="T897" i="25"/>
  <c r="T879" i="25"/>
  <c r="T860" i="25"/>
  <c r="T763" i="25"/>
  <c r="T822" i="25"/>
  <c r="T783" i="25"/>
  <c r="T742" i="25"/>
  <c r="T802" i="25"/>
  <c r="T841" i="25"/>
  <c r="T619" i="25"/>
  <c r="T580" i="25"/>
  <c r="T560" i="25"/>
  <c r="T600" i="25"/>
  <c r="T541" i="25"/>
  <c r="T522" i="25"/>
  <c r="T503" i="25"/>
  <c r="T485" i="25"/>
  <c r="T466" i="25"/>
  <c r="T448" i="25"/>
  <c r="T429" i="25"/>
  <c r="T411" i="25"/>
  <c r="T392" i="25"/>
  <c r="T355" i="25"/>
  <c r="T373" i="25"/>
  <c r="T336" i="25"/>
  <c r="T318" i="25"/>
  <c r="T299" i="25"/>
  <c r="T281" i="25"/>
  <c r="T262" i="25"/>
  <c r="T244" i="25"/>
  <c r="T225" i="25"/>
  <c r="T207" i="25"/>
  <c r="T188" i="25"/>
  <c r="T99" i="25"/>
  <c r="T77" i="25"/>
  <c r="T54" i="25"/>
  <c r="T32" i="25"/>
  <c r="T9" i="25"/>
  <c r="T1204" i="25"/>
  <c r="T1200" i="25"/>
  <c r="T1181" i="25"/>
  <c r="T1177" i="25"/>
  <c r="T1159" i="25"/>
  <c r="T1155" i="25"/>
  <c r="T1138" i="25"/>
  <c r="T1134" i="25"/>
  <c r="T1116" i="25"/>
  <c r="T1098" i="25"/>
  <c r="T1079" i="25"/>
  <c r="T1061" i="25"/>
  <c r="T1021" i="25"/>
  <c r="T1002" i="25"/>
  <c r="T982" i="25"/>
  <c r="T962" i="25"/>
  <c r="T941" i="25"/>
  <c r="T921" i="25"/>
  <c r="T902" i="25"/>
  <c r="T883" i="25"/>
  <c r="T865" i="25"/>
  <c r="T768" i="25"/>
  <c r="T826" i="25"/>
  <c r="T787" i="25"/>
  <c r="T748" i="25"/>
  <c r="T807" i="25"/>
  <c r="T845" i="25"/>
  <c r="T624" i="25"/>
  <c r="T585" i="25"/>
  <c r="T566" i="25"/>
  <c r="T605" i="25"/>
  <c r="T546" i="25"/>
  <c r="T527" i="25"/>
  <c r="T508" i="25"/>
  <c r="T489" i="25"/>
  <c r="T471" i="25"/>
  <c r="T452" i="25"/>
  <c r="T434" i="25"/>
  <c r="T415" i="25"/>
  <c r="T397" i="25"/>
  <c r="T359" i="25"/>
  <c r="T378" i="25"/>
  <c r="T341" i="25"/>
  <c r="T322" i="25"/>
  <c r="T304" i="25"/>
  <c r="T285" i="25"/>
  <c r="T267" i="25"/>
  <c r="T248" i="25"/>
  <c r="T230" i="25"/>
  <c r="T212" i="25"/>
  <c r="T194" i="25"/>
  <c r="T104" i="25"/>
  <c r="T83" i="25"/>
  <c r="T60" i="25"/>
  <c r="T37" i="25"/>
  <c r="T15" i="25"/>
  <c r="T1194" i="25"/>
  <c r="T1172" i="25"/>
  <c r="T1151" i="25"/>
  <c r="T1129" i="25"/>
  <c r="T1111" i="25"/>
  <c r="T1092" i="25"/>
  <c r="T1074" i="25"/>
  <c r="T1055" i="25"/>
  <c r="T1015" i="25"/>
  <c r="T995" i="25"/>
  <c r="T975" i="25"/>
  <c r="T955" i="25"/>
  <c r="T935" i="25"/>
  <c r="T915" i="25"/>
  <c r="T896" i="25"/>
  <c r="T878" i="25"/>
  <c r="T859" i="25"/>
  <c r="T762" i="25"/>
  <c r="T821" i="25"/>
  <c r="T782" i="25"/>
  <c r="T741" i="25"/>
  <c r="T801" i="25"/>
  <c r="T840" i="25"/>
  <c r="T618" i="25"/>
  <c r="T579" i="25"/>
  <c r="T559" i="25"/>
  <c r="T599" i="25"/>
  <c r="T540" i="25"/>
  <c r="T521" i="25"/>
  <c r="T502" i="25"/>
  <c r="T484" i="25"/>
  <c r="T465" i="25"/>
  <c r="T447" i="25"/>
  <c r="T428" i="25"/>
  <c r="T410" i="25"/>
  <c r="T391" i="25"/>
  <c r="T354" i="25"/>
  <c r="T372" i="25"/>
  <c r="T335" i="25"/>
  <c r="T317" i="25"/>
  <c r="T298" i="25"/>
  <c r="T280" i="25"/>
  <c r="T261" i="25"/>
  <c r="T243" i="25"/>
  <c r="T224" i="25"/>
  <c r="T206" i="25"/>
  <c r="T187" i="25"/>
  <c r="T98" i="25"/>
  <c r="T76" i="25"/>
  <c r="T53" i="25"/>
  <c r="T31" i="25"/>
  <c r="T8" i="25"/>
  <c r="T1197" i="25"/>
  <c r="T1174" i="25"/>
  <c r="T1153" i="25"/>
  <c r="T1132" i="25"/>
  <c r="T1114" i="25"/>
  <c r="T1096" i="25"/>
  <c r="T1077" i="25"/>
  <c r="T1059" i="25"/>
  <c r="T1019" i="25"/>
  <c r="T1000" i="25"/>
  <c r="T980" i="25"/>
  <c r="T960" i="25"/>
  <c r="T940" i="25"/>
  <c r="T920" i="25"/>
  <c r="T901" i="25"/>
  <c r="T882" i="25"/>
  <c r="T864" i="25"/>
  <c r="T767" i="25"/>
  <c r="T825" i="25"/>
  <c r="T786" i="25"/>
  <c r="T747" i="25"/>
  <c r="T806" i="25"/>
  <c r="T844" i="25"/>
  <c r="T623" i="25"/>
  <c r="T584" i="25"/>
  <c r="T564" i="25"/>
  <c r="T604" i="25"/>
  <c r="T545" i="25"/>
  <c r="T526" i="25"/>
  <c r="T507" i="25"/>
  <c r="T488" i="25"/>
  <c r="T470" i="25"/>
  <c r="T451" i="25"/>
  <c r="T433" i="25"/>
  <c r="T414" i="25"/>
  <c r="T396" i="25"/>
  <c r="T358" i="25"/>
  <c r="T377" i="25"/>
  <c r="T340" i="25"/>
  <c r="T321" i="25"/>
  <c r="T303" i="25"/>
  <c r="T284" i="25"/>
  <c r="T266" i="25"/>
  <c r="T247" i="25"/>
  <c r="T229" i="25"/>
  <c r="T210" i="25"/>
  <c r="T192" i="25"/>
  <c r="T102" i="25"/>
  <c r="T81" i="25"/>
  <c r="T58" i="25"/>
  <c r="T35" i="25"/>
  <c r="T13" i="25"/>
  <c r="T977" i="25"/>
  <c r="T957" i="25"/>
  <c r="T1207" i="25"/>
  <c r="T1210" i="25"/>
  <c r="T1184" i="25"/>
  <c r="T1187" i="25"/>
  <c r="T1162" i="25"/>
  <c r="T1165" i="25"/>
  <c r="T1141" i="25"/>
  <c r="T1144" i="25"/>
  <c r="T1122" i="25"/>
  <c r="T1104" i="25"/>
  <c r="T1085" i="25"/>
  <c r="T1067" i="25"/>
  <c r="T1027" i="25"/>
  <c r="T1008" i="25"/>
  <c r="T988" i="25"/>
  <c r="T968" i="25"/>
  <c r="T948" i="25"/>
  <c r="T928" i="25"/>
  <c r="T908" i="25"/>
  <c r="T889" i="25"/>
  <c r="T871" i="25"/>
  <c r="T775" i="25"/>
  <c r="T833" i="25"/>
  <c r="T794" i="25"/>
  <c r="T755" i="25"/>
  <c r="T814" i="25"/>
  <c r="T852" i="25"/>
  <c r="T112" i="25"/>
  <c r="T91" i="25"/>
  <c r="T66" i="25"/>
  <c r="T69" i="25"/>
  <c r="T43" i="25"/>
  <c r="T46" i="25"/>
  <c r="T21" i="25"/>
  <c r="T24" i="25"/>
  <c r="T765" i="25"/>
  <c r="T823" i="25"/>
  <c r="T745" i="25"/>
  <c r="T804" i="25"/>
  <c r="T842" i="25"/>
  <c r="T100" i="25"/>
  <c r="T79" i="25"/>
  <c r="T1196" i="25"/>
  <c r="T1131" i="25"/>
  <c r="T1202" i="25"/>
  <c r="T1179" i="25"/>
  <c r="T1157" i="25"/>
  <c r="T1136" i="25"/>
  <c r="T1117" i="25"/>
  <c r="T1099" i="25"/>
  <c r="T1080" i="25"/>
  <c r="T1062" i="25"/>
  <c r="T1022" i="25"/>
  <c r="T1003" i="25"/>
  <c r="T983" i="25"/>
  <c r="T963" i="25"/>
  <c r="T942" i="25"/>
  <c r="T922" i="25"/>
  <c r="T903" i="25"/>
  <c r="T884" i="25"/>
  <c r="T866" i="25"/>
  <c r="T769" i="25"/>
  <c r="T827" i="25"/>
  <c r="T788" i="25"/>
  <c r="T749" i="25"/>
  <c r="T808" i="25"/>
  <c r="T846" i="25"/>
  <c r="T626" i="25"/>
  <c r="T586" i="25"/>
  <c r="T567" i="25"/>
  <c r="T606" i="25"/>
  <c r="T547" i="25"/>
  <c r="T528" i="25"/>
  <c r="T509" i="25"/>
  <c r="T490" i="25"/>
  <c r="T472" i="25"/>
  <c r="T453" i="25"/>
  <c r="T435" i="25"/>
  <c r="T416" i="25"/>
  <c r="T398" i="25"/>
  <c r="T360" i="25"/>
  <c r="T379" i="25"/>
  <c r="T342" i="25"/>
  <c r="T323" i="25"/>
  <c r="T305" i="25"/>
  <c r="T286" i="25"/>
  <c r="T268" i="25"/>
  <c r="T249" i="25"/>
  <c r="T231" i="25"/>
  <c r="T213" i="25"/>
  <c r="T195" i="25"/>
  <c r="T105" i="25"/>
  <c r="T84" i="25"/>
  <c r="T62" i="25"/>
  <c r="T39" i="25"/>
  <c r="T17" i="25"/>
  <c r="T1209" i="25"/>
  <c r="T1208" i="25"/>
  <c r="T1205" i="25"/>
  <c r="T1198" i="25"/>
  <c r="T1193" i="25"/>
  <c r="T1186" i="25"/>
  <c r="T1185" i="25"/>
  <c r="T1182" i="25"/>
  <c r="T1175" i="25"/>
  <c r="T1171" i="25"/>
  <c r="T1164" i="25"/>
  <c r="T1163" i="25"/>
  <c r="T1160" i="25"/>
  <c r="T1154" i="25"/>
  <c r="T1150" i="25"/>
  <c r="T1143" i="25"/>
  <c r="T1142" i="25"/>
  <c r="T1139" i="25"/>
  <c r="T1133" i="25"/>
  <c r="T1128" i="25"/>
  <c r="T1120" i="25"/>
  <c r="T1119" i="25"/>
  <c r="T1115" i="25"/>
  <c r="T1110" i="25"/>
  <c r="T1102" i="25"/>
  <c r="T1101" i="25"/>
  <c r="T1097" i="25"/>
  <c r="T1091" i="25"/>
  <c r="T1083" i="25"/>
  <c r="T1082" i="25"/>
  <c r="T1078" i="25"/>
  <c r="T1073" i="25"/>
  <c r="T1065" i="25"/>
  <c r="T1064" i="25"/>
  <c r="T1060" i="25"/>
  <c r="T1054" i="25"/>
  <c r="T1025" i="25"/>
  <c r="T1024" i="25"/>
  <c r="T1020" i="25"/>
  <c r="T1017" i="25"/>
  <c r="T1014" i="25"/>
  <c r="T1006" i="25"/>
  <c r="T1005" i="25"/>
  <c r="T1001" i="25"/>
  <c r="T997" i="25"/>
  <c r="T994" i="25"/>
  <c r="T986" i="25"/>
  <c r="T985" i="25"/>
  <c r="T981" i="25"/>
  <c r="T974" i="25"/>
  <c r="T966" i="25"/>
  <c r="T965" i="25"/>
  <c r="T961" i="25"/>
  <c r="T954" i="25"/>
  <c r="T947" i="25"/>
  <c r="T945" i="25"/>
  <c r="T944" i="25"/>
  <c r="T937" i="25"/>
  <c r="T934" i="25"/>
  <c r="T927" i="25"/>
  <c r="T925" i="25"/>
  <c r="T924" i="25"/>
  <c r="T917" i="25"/>
  <c r="T914" i="25"/>
  <c r="T907" i="25"/>
  <c r="T905" i="25"/>
  <c r="T898" i="25"/>
  <c r="T895" i="25"/>
  <c r="T887" i="25"/>
  <c r="T886" i="25"/>
  <c r="T880" i="25"/>
  <c r="T877" i="25"/>
  <c r="T869" i="25"/>
  <c r="T868" i="25"/>
  <c r="T861" i="25"/>
  <c r="T858" i="25"/>
  <c r="T772" i="25"/>
  <c r="T771" i="25"/>
  <c r="T761" i="25"/>
  <c r="T830" i="25"/>
  <c r="T829" i="25"/>
  <c r="T820" i="25"/>
  <c r="T791" i="25"/>
  <c r="T790" i="25"/>
  <c r="T781" i="25"/>
  <c r="T752" i="25"/>
  <c r="T751" i="25"/>
  <c r="T740" i="25"/>
  <c r="T811" i="25"/>
  <c r="T810" i="25"/>
  <c r="T800" i="25"/>
  <c r="T849" i="25"/>
  <c r="T848" i="25"/>
  <c r="T839" i="25"/>
  <c r="T630" i="25"/>
  <c r="T629" i="25"/>
  <c r="T625" i="25"/>
  <c r="T617" i="25"/>
  <c r="T591" i="25"/>
  <c r="T590" i="25"/>
  <c r="T588" i="25"/>
  <c r="U588" i="25" s="1"/>
  <c r="T578" i="25"/>
  <c r="T571" i="25"/>
  <c r="T570" i="25"/>
  <c r="T565" i="25"/>
  <c r="T558" i="25"/>
  <c r="T610" i="25"/>
  <c r="T609" i="25"/>
  <c r="T598" i="25"/>
  <c r="T551" i="25"/>
  <c r="T550" i="25"/>
  <c r="T539" i="25"/>
  <c r="T532" i="25"/>
  <c r="T531" i="25"/>
  <c r="T520" i="25"/>
  <c r="T513" i="25"/>
  <c r="T512" i="25"/>
  <c r="T501" i="25"/>
  <c r="T494" i="25"/>
  <c r="T493" i="25"/>
  <c r="T483" i="25"/>
  <c r="T476" i="25"/>
  <c r="T475" i="25"/>
  <c r="T464" i="25"/>
  <c r="T457" i="25"/>
  <c r="T455" i="25"/>
  <c r="T446" i="25"/>
  <c r="T439" i="25"/>
  <c r="T437" i="25"/>
  <c r="T427" i="25"/>
  <c r="T420" i="25"/>
  <c r="T418" i="25"/>
  <c r="T409" i="25"/>
  <c r="T402" i="25"/>
  <c r="T400" i="25"/>
  <c r="T390" i="25"/>
  <c r="T364" i="25"/>
  <c r="T362" i="25"/>
  <c r="T353" i="25"/>
  <c r="T383" i="25"/>
  <c r="T381" i="25"/>
  <c r="T371" i="25"/>
  <c r="T346" i="25"/>
  <c r="T344" i="25"/>
  <c r="T334" i="25"/>
  <c r="T327" i="25"/>
  <c r="T325" i="25"/>
  <c r="T316" i="25"/>
  <c r="T309" i="25"/>
  <c r="T307" i="25"/>
  <c r="T297" i="25"/>
  <c r="T290" i="25"/>
  <c r="T288" i="25"/>
  <c r="T279" i="25"/>
  <c r="T272" i="25"/>
  <c r="T270" i="25"/>
  <c r="T260" i="25"/>
  <c r="T253" i="25"/>
  <c r="T251" i="25"/>
  <c r="T242" i="25"/>
  <c r="T235" i="25"/>
  <c r="T233" i="25"/>
  <c r="T223" i="25"/>
  <c r="T216" i="25"/>
  <c r="T211" i="25"/>
  <c r="T205" i="25"/>
  <c r="T198" i="25"/>
  <c r="T193" i="25"/>
  <c r="T186" i="25"/>
  <c r="T110" i="25"/>
  <c r="T108" i="25"/>
  <c r="T107" i="25"/>
  <c r="T103" i="25"/>
  <c r="T97" i="25"/>
  <c r="T89" i="25"/>
  <c r="T87" i="25"/>
  <c r="T86" i="25"/>
  <c r="T82" i="25"/>
  <c r="T75" i="25"/>
  <c r="T68" i="25"/>
  <c r="T67" i="25"/>
  <c r="T64" i="25"/>
  <c r="T59" i="25"/>
  <c r="T57" i="25"/>
  <c r="T52" i="25"/>
  <c r="T45" i="25"/>
  <c r="T44" i="25"/>
  <c r="T41" i="25"/>
  <c r="T36" i="25"/>
  <c r="T34" i="25"/>
  <c r="T30" i="25"/>
  <c r="T23" i="25"/>
  <c r="T22" i="25"/>
  <c r="T19" i="25"/>
  <c r="T14" i="25"/>
  <c r="T12" i="25"/>
  <c r="T7" i="25"/>
  <c r="R123" i="25" l="1"/>
  <c r="T123" i="25" s="1"/>
  <c r="U123" i="25" s="1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R168" i="25" l="1"/>
  <c r="T168" i="25" s="1"/>
  <c r="U168" i="25" s="1"/>
  <c r="R145" i="25" l="1"/>
  <c r="T145" i="25" s="1"/>
  <c r="U145" i="25" s="1"/>
  <c r="O27" i="25"/>
  <c r="U27" i="25" s="1"/>
  <c r="O28" i="25"/>
  <c r="U28" i="25" s="1"/>
  <c r="O29" i="25"/>
  <c r="U29" i="25" s="1"/>
  <c r="O46" i="25"/>
  <c r="U46" i="25" s="1"/>
  <c r="O31" i="25"/>
  <c r="U31" i="25" s="1"/>
  <c r="O41" i="25"/>
  <c r="U41" i="25" s="1"/>
  <c r="O42" i="25"/>
  <c r="U42" i="25" s="1"/>
  <c r="O32" i="25"/>
  <c r="U32" i="25" s="1"/>
  <c r="O33" i="25"/>
  <c r="U33" i="25" s="1"/>
  <c r="O34" i="25"/>
  <c r="U34" i="25" s="1"/>
  <c r="O35" i="25"/>
  <c r="U35" i="25" s="1"/>
  <c r="O36" i="25"/>
  <c r="U36" i="25" s="1"/>
  <c r="O37" i="25"/>
  <c r="U37" i="25" s="1"/>
  <c r="O38" i="25"/>
  <c r="U38" i="25" s="1"/>
  <c r="O43" i="25"/>
  <c r="U43" i="25" s="1"/>
  <c r="O30" i="25"/>
  <c r="U30" i="25" s="1"/>
  <c r="O39" i="25"/>
  <c r="U39" i="25" s="1"/>
  <c r="O44" i="25"/>
  <c r="U44" i="25" s="1"/>
  <c r="O26" i="25"/>
  <c r="U26" i="25" s="1"/>
  <c r="O40" i="25"/>
  <c r="U40" i="25" s="1"/>
  <c r="O45" i="25"/>
  <c r="U45" i="25" s="1"/>
  <c r="R124" i="25" l="1"/>
  <c r="T124" i="25" s="1"/>
  <c r="U124" i="25" s="1"/>
  <c r="L907" i="25"/>
  <c r="L906" i="25"/>
  <c r="L905" i="25"/>
  <c r="L904" i="25"/>
  <c r="L903" i="25"/>
  <c r="L902" i="25"/>
  <c r="L901" i="25"/>
  <c r="L900" i="25"/>
  <c r="L899" i="25"/>
  <c r="L898" i="25"/>
  <c r="L897" i="25"/>
  <c r="L896" i="25"/>
  <c r="L895" i="25"/>
  <c r="L908" i="25"/>
  <c r="L894" i="25"/>
  <c r="L893" i="25"/>
  <c r="L892" i="25"/>
  <c r="L891" i="25"/>
  <c r="L198" i="25"/>
  <c r="L197" i="25"/>
  <c r="L196" i="25"/>
  <c r="L195" i="25"/>
  <c r="L194" i="25"/>
  <c r="L193" i="25"/>
  <c r="L192" i="25"/>
  <c r="L191" i="25"/>
  <c r="L190" i="25"/>
  <c r="L189" i="25"/>
  <c r="L188" i="25"/>
  <c r="L187" i="25"/>
  <c r="L186" i="25"/>
  <c r="L199" i="25"/>
  <c r="L185" i="25"/>
  <c r="L184" i="25"/>
  <c r="L183" i="25"/>
  <c r="L182" i="25"/>
  <c r="L1103" i="25"/>
  <c r="L1102" i="25"/>
  <c r="L1101" i="25"/>
  <c r="L1100" i="25"/>
  <c r="L1099" i="25"/>
  <c r="L1098" i="25"/>
  <c r="L1097" i="25"/>
  <c r="L1096" i="25"/>
  <c r="L1095" i="25"/>
  <c r="L1094" i="25"/>
  <c r="L1093" i="25"/>
  <c r="L1092" i="25"/>
  <c r="L1091" i="25"/>
  <c r="L1104" i="25"/>
  <c r="L1090" i="25"/>
  <c r="L1089" i="25"/>
  <c r="L1088" i="25"/>
  <c r="L1087" i="25"/>
  <c r="L90" i="25"/>
  <c r="L89" i="25"/>
  <c r="L88" i="25"/>
  <c r="L87" i="25"/>
  <c r="L86" i="25"/>
  <c r="L85" i="25"/>
  <c r="L84" i="25"/>
  <c r="L83" i="25"/>
  <c r="L82" i="25"/>
  <c r="L81" i="25"/>
  <c r="L80" i="25"/>
  <c r="L79" i="25"/>
  <c r="L78" i="25"/>
  <c r="L77" i="25"/>
  <c r="L76" i="25"/>
  <c r="L75" i="25"/>
  <c r="L91" i="25"/>
  <c r="L74" i="25"/>
  <c r="L73" i="25"/>
  <c r="L72" i="25"/>
  <c r="L71" i="25"/>
  <c r="L402" i="25"/>
  <c r="L401" i="25"/>
  <c r="L400" i="25"/>
  <c r="L399" i="25"/>
  <c r="L398" i="25"/>
  <c r="L397" i="25"/>
  <c r="L396" i="25"/>
  <c r="L395" i="25"/>
  <c r="L394" i="25"/>
  <c r="L393" i="25"/>
  <c r="L392" i="25"/>
  <c r="L391" i="25"/>
  <c r="L390" i="25"/>
  <c r="L403" i="25"/>
  <c r="L389" i="25"/>
  <c r="L388" i="25"/>
  <c r="L387" i="25"/>
  <c r="L386" i="25"/>
  <c r="L754" i="25"/>
  <c r="L753" i="25"/>
  <c r="L752" i="25"/>
  <c r="L751" i="25"/>
  <c r="L750" i="25"/>
  <c r="L749" i="25"/>
  <c r="L748" i="25"/>
  <c r="L747" i="25"/>
  <c r="L746" i="25"/>
  <c r="L745" i="25"/>
  <c r="L744" i="25"/>
  <c r="L743" i="25"/>
  <c r="L742" i="25"/>
  <c r="L741" i="25"/>
  <c r="L740" i="25"/>
  <c r="L755" i="25"/>
  <c r="L739" i="25"/>
  <c r="L738" i="25"/>
  <c r="L737" i="25"/>
  <c r="L736" i="25"/>
  <c r="L272" i="25"/>
  <c r="L271" i="25"/>
  <c r="L270" i="25"/>
  <c r="L269" i="25"/>
  <c r="L268" i="25"/>
  <c r="L267" i="25"/>
  <c r="L266" i="25"/>
  <c r="L265" i="25"/>
  <c r="L264" i="25"/>
  <c r="L263" i="25"/>
  <c r="L262" i="25"/>
  <c r="L261" i="25"/>
  <c r="L260" i="25"/>
  <c r="L273" i="25"/>
  <c r="L259" i="25"/>
  <c r="L258" i="25"/>
  <c r="L257" i="25"/>
  <c r="L256" i="25"/>
  <c r="L870" i="25"/>
  <c r="L869" i="25"/>
  <c r="L868" i="25"/>
  <c r="L867" i="25"/>
  <c r="L866" i="25"/>
  <c r="L865" i="25"/>
  <c r="L864" i="25"/>
  <c r="L863" i="25"/>
  <c r="L862" i="25"/>
  <c r="L861" i="25"/>
  <c r="L860" i="25"/>
  <c r="L859" i="25"/>
  <c r="L858" i="25"/>
  <c r="L871" i="25"/>
  <c r="L857" i="25"/>
  <c r="L856" i="25"/>
  <c r="L855" i="25"/>
  <c r="L854" i="25"/>
  <c r="L439" i="25"/>
  <c r="L438" i="25"/>
  <c r="L437" i="25"/>
  <c r="L436" i="25"/>
  <c r="L435" i="25"/>
  <c r="L434" i="25"/>
  <c r="L433" i="25"/>
  <c r="L432" i="25"/>
  <c r="L431" i="25"/>
  <c r="L430" i="25"/>
  <c r="L429" i="25"/>
  <c r="L428" i="25"/>
  <c r="L427" i="25"/>
  <c r="L440" i="25"/>
  <c r="L426" i="25"/>
  <c r="L425" i="25"/>
  <c r="L424" i="25"/>
  <c r="L423" i="25"/>
  <c r="L967" i="25"/>
  <c r="L966" i="25"/>
  <c r="L965" i="25"/>
  <c r="L964" i="25"/>
  <c r="L963" i="25"/>
  <c r="L962" i="25"/>
  <c r="L961" i="25"/>
  <c r="L960" i="25"/>
  <c r="L959" i="25"/>
  <c r="L958" i="25"/>
  <c r="L957" i="25"/>
  <c r="L956" i="25"/>
  <c r="L955" i="25"/>
  <c r="L954" i="25"/>
  <c r="L968" i="25"/>
  <c r="L953" i="25"/>
  <c r="L952" i="25"/>
  <c r="L951" i="25"/>
  <c r="L950" i="25"/>
  <c r="L927" i="25"/>
  <c r="L926" i="25"/>
  <c r="L925" i="25"/>
  <c r="L924" i="25"/>
  <c r="L923" i="25"/>
  <c r="L922" i="25"/>
  <c r="L921" i="25"/>
  <c r="L920" i="25"/>
  <c r="L919" i="25"/>
  <c r="L918" i="25"/>
  <c r="L917" i="25"/>
  <c r="L916" i="25"/>
  <c r="L915" i="25"/>
  <c r="L914" i="25"/>
  <c r="L928" i="25"/>
  <c r="L913" i="25"/>
  <c r="L912" i="25"/>
  <c r="L911" i="25"/>
  <c r="L910" i="25"/>
  <c r="L571" i="25"/>
  <c r="L570" i="25"/>
  <c r="L569" i="25"/>
  <c r="L568" i="25"/>
  <c r="L567" i="25"/>
  <c r="L566" i="25"/>
  <c r="L565" i="25"/>
  <c r="L564" i="25"/>
  <c r="L563" i="25"/>
  <c r="L562" i="25"/>
  <c r="L561" i="25"/>
  <c r="L560" i="25"/>
  <c r="L559" i="25"/>
  <c r="L558" i="25"/>
  <c r="L572" i="25"/>
  <c r="L557" i="25"/>
  <c r="L556" i="25"/>
  <c r="L555" i="25"/>
  <c r="L554" i="25"/>
  <c r="L476" i="25"/>
  <c r="L475" i="25"/>
  <c r="L474" i="25"/>
  <c r="L473" i="25"/>
  <c r="L472" i="25"/>
  <c r="L471" i="25"/>
  <c r="L470" i="25"/>
  <c r="L469" i="25"/>
  <c r="L468" i="25"/>
  <c r="L467" i="25"/>
  <c r="L466" i="25"/>
  <c r="L465" i="25"/>
  <c r="L464" i="25"/>
  <c r="L477" i="25"/>
  <c r="L463" i="25"/>
  <c r="L462" i="25"/>
  <c r="L461" i="25"/>
  <c r="L460" i="25"/>
  <c r="L513" i="25"/>
  <c r="L512" i="25"/>
  <c r="L511" i="25"/>
  <c r="L510" i="25"/>
  <c r="L509" i="25"/>
  <c r="L508" i="25"/>
  <c r="L507" i="25"/>
  <c r="L506" i="25"/>
  <c r="L505" i="25"/>
  <c r="L504" i="25"/>
  <c r="L503" i="25"/>
  <c r="L502" i="25"/>
  <c r="L501" i="25"/>
  <c r="L514" i="25"/>
  <c r="L500" i="25"/>
  <c r="L499" i="25"/>
  <c r="L498" i="25"/>
  <c r="L497" i="25"/>
  <c r="L235" i="25"/>
  <c r="L234" i="25"/>
  <c r="L233" i="25"/>
  <c r="L232" i="25"/>
  <c r="L231" i="25"/>
  <c r="L230" i="25"/>
  <c r="L229" i="25"/>
  <c r="L228" i="25"/>
  <c r="L227" i="25"/>
  <c r="L226" i="25"/>
  <c r="L225" i="25"/>
  <c r="L224" i="25"/>
  <c r="L223" i="25"/>
  <c r="L236" i="25"/>
  <c r="L222" i="25"/>
  <c r="L221" i="25"/>
  <c r="L220" i="25"/>
  <c r="L219" i="25"/>
  <c r="L551" i="25"/>
  <c r="L550" i="25"/>
  <c r="L549" i="25"/>
  <c r="L548" i="25"/>
  <c r="L547" i="25"/>
  <c r="L546" i="25"/>
  <c r="L545" i="25"/>
  <c r="L544" i="25"/>
  <c r="L543" i="25"/>
  <c r="L542" i="25"/>
  <c r="L541" i="25"/>
  <c r="L540" i="25"/>
  <c r="L539" i="25"/>
  <c r="L552" i="25"/>
  <c r="L538" i="25"/>
  <c r="L537" i="25"/>
  <c r="L536" i="25"/>
  <c r="L535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24" i="25"/>
  <c r="L6" i="25"/>
  <c r="L5" i="25"/>
  <c r="L4" i="25"/>
  <c r="L3" i="25"/>
  <c r="L1143" i="25"/>
  <c r="L1142" i="25"/>
  <c r="L1141" i="25"/>
  <c r="L1140" i="25"/>
  <c r="L1139" i="25"/>
  <c r="L1138" i="25"/>
  <c r="L1137" i="25"/>
  <c r="L1136" i="25"/>
  <c r="L1135" i="25"/>
  <c r="L1134" i="25"/>
  <c r="L1133" i="25"/>
  <c r="L1132" i="25"/>
  <c r="L1131" i="25"/>
  <c r="L1130" i="25"/>
  <c r="L1129" i="25"/>
  <c r="L1128" i="25"/>
  <c r="L1144" i="25"/>
  <c r="L1127" i="25"/>
  <c r="L1126" i="25"/>
  <c r="L1125" i="25"/>
  <c r="L1124" i="25"/>
  <c r="L346" i="25"/>
  <c r="L345" i="25"/>
  <c r="L344" i="25"/>
  <c r="L343" i="25"/>
  <c r="L342" i="25"/>
  <c r="L341" i="25"/>
  <c r="L340" i="25"/>
  <c r="L339" i="25"/>
  <c r="L338" i="25"/>
  <c r="L337" i="25"/>
  <c r="L336" i="25"/>
  <c r="L335" i="25"/>
  <c r="L334" i="25"/>
  <c r="L347" i="25"/>
  <c r="L333" i="25"/>
  <c r="L332" i="25"/>
  <c r="L331" i="25"/>
  <c r="L330" i="25"/>
  <c r="L1186" i="25"/>
  <c r="L1185" i="25"/>
  <c r="L1184" i="25"/>
  <c r="L1183" i="25"/>
  <c r="L1182" i="25"/>
  <c r="L1181" i="25"/>
  <c r="L1180" i="25"/>
  <c r="L1179" i="25"/>
  <c r="L1178" i="25"/>
  <c r="L1177" i="25"/>
  <c r="L1176" i="25"/>
  <c r="L1175" i="25"/>
  <c r="L1174" i="25"/>
  <c r="L1173" i="25"/>
  <c r="L1172" i="25"/>
  <c r="L1171" i="25"/>
  <c r="L1187" i="25"/>
  <c r="L1170" i="25"/>
  <c r="L1169" i="25"/>
  <c r="L1168" i="25"/>
  <c r="L1167" i="25"/>
  <c r="L309" i="25"/>
  <c r="L308" i="25"/>
  <c r="L307" i="25"/>
  <c r="L306" i="25"/>
  <c r="L305" i="25"/>
  <c r="L304" i="25"/>
  <c r="L303" i="25"/>
  <c r="L302" i="25"/>
  <c r="L301" i="25"/>
  <c r="L300" i="25"/>
  <c r="L299" i="25"/>
  <c r="L298" i="25"/>
  <c r="L297" i="25"/>
  <c r="L310" i="25"/>
  <c r="L296" i="25"/>
  <c r="L295" i="25"/>
  <c r="L294" i="25"/>
  <c r="L293" i="25"/>
  <c r="L1007" i="25"/>
  <c r="L1006" i="25"/>
  <c r="L1005" i="25"/>
  <c r="L1004" i="25"/>
  <c r="L1003" i="25"/>
  <c r="L1002" i="25"/>
  <c r="L1001" i="25"/>
  <c r="L1000" i="25"/>
  <c r="L999" i="25"/>
  <c r="L998" i="25"/>
  <c r="L997" i="25"/>
  <c r="L996" i="25"/>
  <c r="L995" i="25"/>
  <c r="L994" i="25"/>
  <c r="L1008" i="25"/>
  <c r="L993" i="25"/>
  <c r="L992" i="25"/>
  <c r="L991" i="25"/>
  <c r="L990" i="25"/>
  <c r="L591" i="25"/>
  <c r="L590" i="25"/>
  <c r="L589" i="25"/>
  <c r="L588" i="25"/>
  <c r="L587" i="25"/>
  <c r="L586" i="25"/>
  <c r="L585" i="25"/>
  <c r="L584" i="25"/>
  <c r="L583" i="25"/>
  <c r="L582" i="25"/>
  <c r="L581" i="25"/>
  <c r="L580" i="25"/>
  <c r="L579" i="25"/>
  <c r="L578" i="25"/>
  <c r="L592" i="25"/>
  <c r="L577" i="25"/>
  <c r="L576" i="25"/>
  <c r="L575" i="25"/>
  <c r="L574" i="25"/>
  <c r="L987" i="25"/>
  <c r="L986" i="25"/>
  <c r="L985" i="25"/>
  <c r="L984" i="25"/>
  <c r="L983" i="25"/>
  <c r="L982" i="25"/>
  <c r="L981" i="25"/>
  <c r="L980" i="25"/>
  <c r="L979" i="25"/>
  <c r="L978" i="25"/>
  <c r="L977" i="25"/>
  <c r="L976" i="25"/>
  <c r="L975" i="25"/>
  <c r="L974" i="25"/>
  <c r="L988" i="25"/>
  <c r="L973" i="25"/>
  <c r="L972" i="25"/>
  <c r="L971" i="25"/>
  <c r="L970" i="25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2" i="25"/>
  <c r="L69" i="25"/>
  <c r="L51" i="25"/>
  <c r="L50" i="25"/>
  <c r="L49" i="25"/>
  <c r="L48" i="25"/>
  <c r="L1066" i="25"/>
  <c r="L1065" i="25"/>
  <c r="L1064" i="25"/>
  <c r="L1063" i="25"/>
  <c r="L1062" i="25"/>
  <c r="L1061" i="25"/>
  <c r="L1060" i="25"/>
  <c r="L1059" i="25"/>
  <c r="L1058" i="25"/>
  <c r="L1057" i="25"/>
  <c r="L1056" i="25"/>
  <c r="L1055" i="25"/>
  <c r="L1054" i="25"/>
  <c r="L1067" i="25"/>
  <c r="L1053" i="25"/>
  <c r="L1052" i="25"/>
  <c r="L1051" i="25"/>
  <c r="L1050" i="25"/>
  <c r="L813" i="25"/>
  <c r="L812" i="25"/>
  <c r="L811" i="25"/>
  <c r="L810" i="25"/>
  <c r="L809" i="25"/>
  <c r="L808" i="25"/>
  <c r="L807" i="25"/>
  <c r="L806" i="25"/>
  <c r="L805" i="25"/>
  <c r="L804" i="25"/>
  <c r="L803" i="25"/>
  <c r="L802" i="25"/>
  <c r="L801" i="25"/>
  <c r="L800" i="25"/>
  <c r="L814" i="25"/>
  <c r="L799" i="25"/>
  <c r="L798" i="25"/>
  <c r="L797" i="25"/>
  <c r="L796" i="25"/>
  <c r="L610" i="25"/>
  <c r="L609" i="25"/>
  <c r="L608" i="25"/>
  <c r="L607" i="25"/>
  <c r="L606" i="25"/>
  <c r="L605" i="25"/>
  <c r="L604" i="25"/>
  <c r="L603" i="25"/>
  <c r="L602" i="25"/>
  <c r="L601" i="25"/>
  <c r="L600" i="25"/>
  <c r="L599" i="25"/>
  <c r="L598" i="25"/>
  <c r="L611" i="25"/>
  <c r="L597" i="25"/>
  <c r="L596" i="25"/>
  <c r="L595" i="25"/>
  <c r="L594" i="25"/>
  <c r="L630" i="25"/>
  <c r="L629" i="25"/>
  <c r="L628" i="25"/>
  <c r="L627" i="25"/>
  <c r="L626" i="25"/>
  <c r="L625" i="25"/>
  <c r="L624" i="25"/>
  <c r="L623" i="25"/>
  <c r="L622" i="25"/>
  <c r="L621" i="25"/>
  <c r="L620" i="25"/>
  <c r="L619" i="25"/>
  <c r="L618" i="25"/>
  <c r="L617" i="25"/>
  <c r="L631" i="25"/>
  <c r="L616" i="25"/>
  <c r="L615" i="25"/>
  <c r="L614" i="25"/>
  <c r="L613" i="25"/>
  <c r="L1209" i="25"/>
  <c r="L1208" i="25"/>
  <c r="L1207" i="25"/>
  <c r="L1206" i="25"/>
  <c r="L1205" i="25"/>
  <c r="L1204" i="25"/>
  <c r="L1203" i="25"/>
  <c r="L1202" i="25"/>
  <c r="L1201" i="25"/>
  <c r="L1200" i="25"/>
  <c r="L1199" i="25"/>
  <c r="L1198" i="25"/>
  <c r="L1197" i="25"/>
  <c r="L1196" i="25"/>
  <c r="L1195" i="25"/>
  <c r="L1194" i="25"/>
  <c r="L1193" i="25"/>
  <c r="L1210" i="25"/>
  <c r="L1192" i="25"/>
  <c r="L1191" i="25"/>
  <c r="L1190" i="25"/>
  <c r="L1189" i="25"/>
  <c r="L793" i="25"/>
  <c r="L792" i="25"/>
  <c r="L791" i="25"/>
  <c r="L790" i="25"/>
  <c r="L789" i="25"/>
  <c r="L788" i="25"/>
  <c r="L787" i="25"/>
  <c r="L786" i="25"/>
  <c r="L785" i="25"/>
  <c r="L784" i="25"/>
  <c r="L783" i="25"/>
  <c r="L782" i="25"/>
  <c r="L781" i="25"/>
  <c r="L794" i="25"/>
  <c r="L780" i="25"/>
  <c r="L779" i="25"/>
  <c r="L778" i="25"/>
  <c r="L777" i="25"/>
  <c r="L1164" i="25"/>
  <c r="L1163" i="25"/>
  <c r="L1162" i="25"/>
  <c r="L1161" i="25"/>
  <c r="L1160" i="25"/>
  <c r="L1159" i="25"/>
  <c r="L1158" i="25"/>
  <c r="L1157" i="25"/>
  <c r="L1156" i="25"/>
  <c r="L1155" i="25"/>
  <c r="L1154" i="25"/>
  <c r="L1153" i="25"/>
  <c r="L1152" i="25"/>
  <c r="L1151" i="25"/>
  <c r="L1150" i="25"/>
  <c r="L1165" i="25"/>
  <c r="L1149" i="25"/>
  <c r="L1148" i="25"/>
  <c r="L1147" i="25"/>
  <c r="L1146" i="25"/>
  <c r="L1121" i="25"/>
  <c r="L1120" i="25"/>
  <c r="L1119" i="25"/>
  <c r="L1118" i="25"/>
  <c r="L1117" i="25"/>
  <c r="L1116" i="25"/>
  <c r="L1115" i="25"/>
  <c r="L1114" i="25"/>
  <c r="L1113" i="25"/>
  <c r="L1112" i="25"/>
  <c r="L1111" i="25"/>
  <c r="L1110" i="25"/>
  <c r="L1122" i="25"/>
  <c r="L1109" i="25"/>
  <c r="L1108" i="25"/>
  <c r="L1107" i="25"/>
  <c r="L1106" i="25"/>
  <c r="L1084" i="25"/>
  <c r="L1083" i="25"/>
  <c r="L1082" i="25"/>
  <c r="L1081" i="25"/>
  <c r="L1080" i="25"/>
  <c r="L1079" i="25"/>
  <c r="L1078" i="25"/>
  <c r="L1077" i="25"/>
  <c r="L1076" i="25"/>
  <c r="L1075" i="25"/>
  <c r="L1074" i="25"/>
  <c r="L1073" i="25"/>
  <c r="L1085" i="25"/>
  <c r="L1072" i="25"/>
  <c r="L1071" i="25"/>
  <c r="L1070" i="25"/>
  <c r="L1069" i="25"/>
  <c r="L1026" i="25"/>
  <c r="L1025" i="25"/>
  <c r="L1024" i="25"/>
  <c r="L1023" i="25"/>
  <c r="L1022" i="25"/>
  <c r="L1021" i="25"/>
  <c r="L1020" i="25"/>
  <c r="L1019" i="25"/>
  <c r="L1018" i="25"/>
  <c r="L1017" i="25"/>
  <c r="L1016" i="25"/>
  <c r="L1015" i="25"/>
  <c r="L1014" i="25"/>
  <c r="L1027" i="25"/>
  <c r="L1013" i="25"/>
  <c r="L1012" i="25"/>
  <c r="L1011" i="25"/>
  <c r="L1010" i="25"/>
  <c r="L947" i="25"/>
  <c r="L946" i="25"/>
  <c r="L945" i="25"/>
  <c r="L944" i="25"/>
  <c r="L943" i="25"/>
  <c r="L942" i="25"/>
  <c r="L941" i="25"/>
  <c r="L940" i="25"/>
  <c r="L939" i="25"/>
  <c r="L938" i="25"/>
  <c r="L937" i="25"/>
  <c r="L936" i="25"/>
  <c r="L935" i="25"/>
  <c r="L934" i="25"/>
  <c r="L948" i="25"/>
  <c r="L933" i="25"/>
  <c r="L932" i="25"/>
  <c r="L931" i="25"/>
  <c r="L930" i="25"/>
  <c r="L888" i="25"/>
  <c r="L887" i="25"/>
  <c r="L886" i="25"/>
  <c r="L885" i="25"/>
  <c r="L884" i="25"/>
  <c r="L883" i="25"/>
  <c r="L882" i="25"/>
  <c r="L881" i="25"/>
  <c r="L880" i="25"/>
  <c r="L879" i="25"/>
  <c r="L878" i="25"/>
  <c r="L877" i="25"/>
  <c r="L889" i="25"/>
  <c r="L876" i="25"/>
  <c r="L875" i="25"/>
  <c r="L874" i="25"/>
  <c r="L873" i="25"/>
  <c r="L774" i="25"/>
  <c r="L773" i="25"/>
  <c r="L772" i="25"/>
  <c r="L771" i="25"/>
  <c r="L770" i="25"/>
  <c r="L769" i="25"/>
  <c r="L768" i="25"/>
  <c r="L767" i="25"/>
  <c r="L766" i="25"/>
  <c r="L765" i="25"/>
  <c r="L764" i="25"/>
  <c r="L763" i="25"/>
  <c r="L762" i="25"/>
  <c r="L761" i="25"/>
  <c r="L775" i="25"/>
  <c r="L760" i="25"/>
  <c r="L759" i="25"/>
  <c r="L758" i="25"/>
  <c r="L757" i="25"/>
  <c r="L832" i="25"/>
  <c r="L831" i="25"/>
  <c r="L830" i="25"/>
  <c r="L829" i="25"/>
  <c r="L828" i="25"/>
  <c r="L827" i="25"/>
  <c r="L826" i="25"/>
  <c r="L825" i="25"/>
  <c r="L824" i="25"/>
  <c r="L823" i="25"/>
  <c r="L822" i="25"/>
  <c r="L821" i="25"/>
  <c r="L820" i="25"/>
  <c r="L833" i="25"/>
  <c r="L819" i="25"/>
  <c r="L818" i="25"/>
  <c r="L817" i="25"/>
  <c r="L816" i="25"/>
  <c r="L851" i="25"/>
  <c r="L850" i="25"/>
  <c r="L849" i="25"/>
  <c r="L848" i="25"/>
  <c r="L847" i="25"/>
  <c r="L846" i="25"/>
  <c r="L845" i="25"/>
  <c r="L844" i="25"/>
  <c r="L843" i="25"/>
  <c r="L842" i="25"/>
  <c r="L841" i="25"/>
  <c r="L840" i="25"/>
  <c r="L839" i="25"/>
  <c r="L852" i="25"/>
  <c r="L838" i="25"/>
  <c r="L837" i="25"/>
  <c r="L836" i="25"/>
  <c r="L835" i="25"/>
  <c r="L532" i="25"/>
  <c r="L531" i="25"/>
  <c r="L530" i="25"/>
  <c r="L529" i="25"/>
  <c r="L528" i="25"/>
  <c r="L527" i="25"/>
  <c r="L526" i="25"/>
  <c r="L525" i="25"/>
  <c r="L524" i="25"/>
  <c r="L523" i="25"/>
  <c r="L522" i="25"/>
  <c r="L521" i="25"/>
  <c r="L520" i="25"/>
  <c r="L533" i="25"/>
  <c r="L519" i="25"/>
  <c r="L518" i="25"/>
  <c r="L517" i="25"/>
  <c r="L516" i="25"/>
  <c r="L494" i="25"/>
  <c r="L493" i="25"/>
  <c r="L492" i="25"/>
  <c r="L491" i="25"/>
  <c r="L490" i="25"/>
  <c r="L489" i="25"/>
  <c r="L488" i="25"/>
  <c r="L487" i="25"/>
  <c r="L486" i="25"/>
  <c r="L484" i="25"/>
  <c r="L483" i="25"/>
  <c r="L495" i="25"/>
  <c r="L482" i="25"/>
  <c r="L481" i="25"/>
  <c r="L480" i="25"/>
  <c r="L479" i="25"/>
  <c r="L457" i="25"/>
  <c r="L456" i="25"/>
  <c r="L455" i="25"/>
  <c r="L454" i="25"/>
  <c r="L453" i="25"/>
  <c r="L452" i="25"/>
  <c r="L451" i="25"/>
  <c r="L450" i="25"/>
  <c r="L449" i="25"/>
  <c r="L448" i="25"/>
  <c r="L447" i="25"/>
  <c r="L446" i="25"/>
  <c r="L458" i="25"/>
  <c r="L445" i="25"/>
  <c r="L444" i="25"/>
  <c r="L443" i="25"/>
  <c r="L442" i="25"/>
  <c r="L420" i="25"/>
  <c r="L419" i="25"/>
  <c r="L418" i="25"/>
  <c r="L417" i="25"/>
  <c r="L416" i="25"/>
  <c r="L415" i="25"/>
  <c r="L414" i="25"/>
  <c r="L413" i="25"/>
  <c r="L412" i="25"/>
  <c r="L411" i="25"/>
  <c r="L410" i="25"/>
  <c r="L409" i="25"/>
  <c r="L421" i="25"/>
  <c r="L408" i="25"/>
  <c r="L407" i="25"/>
  <c r="L406" i="25"/>
  <c r="L405" i="25"/>
  <c r="L364" i="25"/>
  <c r="L363" i="25"/>
  <c r="L362" i="25"/>
  <c r="L361" i="25"/>
  <c r="L360" i="25"/>
  <c r="L359" i="25"/>
  <c r="L358" i="25"/>
  <c r="L357" i="25"/>
  <c r="L356" i="25"/>
  <c r="L355" i="25"/>
  <c r="L354" i="25"/>
  <c r="L353" i="25"/>
  <c r="L365" i="25"/>
  <c r="L352" i="25"/>
  <c r="L351" i="25"/>
  <c r="L350" i="25"/>
  <c r="L349" i="25"/>
  <c r="L383" i="25"/>
  <c r="L382" i="25"/>
  <c r="L381" i="25"/>
  <c r="L380" i="25"/>
  <c r="L379" i="25"/>
  <c r="L378" i="25"/>
  <c r="L377" i="25"/>
  <c r="L376" i="25"/>
  <c r="L375" i="25"/>
  <c r="L374" i="25"/>
  <c r="L373" i="25"/>
  <c r="L372" i="25"/>
  <c r="L371" i="25"/>
  <c r="L384" i="25"/>
  <c r="L370" i="25"/>
  <c r="L369" i="25"/>
  <c r="L368" i="25"/>
  <c r="L367" i="25"/>
  <c r="L327" i="25"/>
  <c r="L326" i="25"/>
  <c r="L325" i="25"/>
  <c r="L324" i="25"/>
  <c r="L323" i="25"/>
  <c r="L322" i="25"/>
  <c r="L321" i="25"/>
  <c r="L320" i="25"/>
  <c r="L319" i="25"/>
  <c r="L318" i="25"/>
  <c r="L317" i="25"/>
  <c r="L316" i="25"/>
  <c r="L328" i="25"/>
  <c r="L315" i="25"/>
  <c r="L314" i="25"/>
  <c r="L313" i="25"/>
  <c r="L312" i="25"/>
  <c r="L290" i="25"/>
  <c r="L289" i="25"/>
  <c r="L288" i="25"/>
  <c r="L287" i="25"/>
  <c r="L286" i="25"/>
  <c r="L285" i="25"/>
  <c r="L284" i="25"/>
  <c r="L283" i="25"/>
  <c r="L282" i="25"/>
  <c r="L281" i="25"/>
  <c r="L280" i="25"/>
  <c r="L279" i="25"/>
  <c r="L291" i="25"/>
  <c r="L278" i="25"/>
  <c r="L277" i="25"/>
  <c r="L276" i="25"/>
  <c r="L275" i="25"/>
  <c r="L253" i="25"/>
  <c r="L252" i="25"/>
  <c r="L251" i="25"/>
  <c r="L250" i="25"/>
  <c r="L249" i="25"/>
  <c r="L248" i="25"/>
  <c r="L247" i="25"/>
  <c r="L246" i="25"/>
  <c r="L245" i="25"/>
  <c r="L244" i="25"/>
  <c r="L243" i="25"/>
  <c r="L242" i="25"/>
  <c r="L254" i="25"/>
  <c r="L241" i="25"/>
  <c r="L240" i="25"/>
  <c r="L239" i="25"/>
  <c r="L238" i="25"/>
  <c r="L216" i="25"/>
  <c r="L215" i="25"/>
  <c r="L214" i="25"/>
  <c r="L213" i="25"/>
  <c r="L212" i="25"/>
  <c r="L211" i="25"/>
  <c r="L210" i="25"/>
  <c r="L209" i="25"/>
  <c r="L208" i="25"/>
  <c r="L207" i="25"/>
  <c r="L206" i="25"/>
  <c r="L205" i="25"/>
  <c r="L217" i="25"/>
  <c r="L204" i="25"/>
  <c r="L203" i="25"/>
  <c r="L202" i="25"/>
  <c r="L201" i="25"/>
  <c r="L111" i="25"/>
  <c r="L110" i="25"/>
  <c r="L109" i="25"/>
  <c r="L108" i="25"/>
  <c r="L107" i="25"/>
  <c r="L106" i="25"/>
  <c r="L105" i="25"/>
  <c r="L104" i="25"/>
  <c r="L103" i="25"/>
  <c r="L102" i="25"/>
  <c r="L101" i="25"/>
  <c r="L100" i="25"/>
  <c r="L99" i="25"/>
  <c r="L98" i="25"/>
  <c r="L97" i="25"/>
  <c r="L112" i="25"/>
  <c r="L96" i="25"/>
  <c r="L95" i="25"/>
  <c r="L94" i="25"/>
  <c r="L93" i="25"/>
  <c r="R169" i="25" l="1"/>
  <c r="T169" i="25" s="1"/>
  <c r="U169" i="25" s="1"/>
  <c r="O918" i="25"/>
  <c r="U918" i="25" s="1"/>
  <c r="O938" i="25"/>
  <c r="U938" i="25" s="1"/>
  <c r="O930" i="25"/>
  <c r="U930" i="25" s="1"/>
  <c r="O927" i="25"/>
  <c r="U927" i="25" s="1"/>
  <c r="O937" i="25"/>
  <c r="U937" i="25" s="1"/>
  <c r="O947" i="25"/>
  <c r="U947" i="25" s="1"/>
  <c r="O939" i="25"/>
  <c r="U939" i="25" s="1"/>
  <c r="O943" i="25"/>
  <c r="U943" i="25" s="1"/>
  <c r="O931" i="25"/>
  <c r="U931" i="25" s="1"/>
  <c r="O934" i="25"/>
  <c r="U934" i="25" s="1"/>
  <c r="O935" i="25"/>
  <c r="U935" i="25" s="1"/>
  <c r="O942" i="25"/>
  <c r="U942" i="25" s="1"/>
  <c r="O940" i="25"/>
  <c r="U940" i="25" s="1"/>
  <c r="O946" i="25"/>
  <c r="U946" i="25" s="1"/>
  <c r="O948" i="25"/>
  <c r="U948" i="25" s="1"/>
  <c r="O945" i="25"/>
  <c r="U945" i="25" s="1"/>
  <c r="O932" i="25"/>
  <c r="U932" i="25" s="1"/>
  <c r="O933" i="25"/>
  <c r="U933" i="25" s="1"/>
  <c r="O936" i="25"/>
  <c r="U936" i="25" s="1"/>
  <c r="O941" i="25"/>
  <c r="U941" i="25" s="1"/>
  <c r="O944" i="25"/>
  <c r="U944" i="25" s="1"/>
  <c r="O912" i="25"/>
  <c r="U912" i="25" s="1"/>
  <c r="O907" i="25"/>
  <c r="U907" i="25" s="1"/>
  <c r="O891" i="25"/>
  <c r="U891" i="25" s="1"/>
  <c r="O908" i="25"/>
  <c r="U908" i="25" s="1"/>
  <c r="O898" i="25"/>
  <c r="U898" i="25" s="1"/>
  <c r="O900" i="25"/>
  <c r="U900" i="25" s="1"/>
  <c r="O919" i="25"/>
  <c r="U919" i="25" s="1"/>
  <c r="O923" i="25"/>
  <c r="U923" i="25" s="1"/>
  <c r="O896" i="25"/>
  <c r="U896" i="25" s="1"/>
  <c r="O902" i="25"/>
  <c r="U902" i="25" s="1"/>
  <c r="O904" i="25"/>
  <c r="U904" i="25" s="1"/>
  <c r="O911" i="25"/>
  <c r="U911" i="25" s="1"/>
  <c r="O894" i="25"/>
  <c r="U894" i="25" s="1"/>
  <c r="O928" i="25"/>
  <c r="U928" i="25" s="1"/>
  <c r="O917" i="25"/>
  <c r="U917" i="25" s="1"/>
  <c r="O921" i="25"/>
  <c r="U921" i="25" s="1"/>
  <c r="O922" i="25"/>
  <c r="U922" i="25" s="1"/>
  <c r="O925" i="25"/>
  <c r="U925" i="25" s="1"/>
  <c r="O926" i="25"/>
  <c r="U926" i="25" s="1"/>
  <c r="O906" i="25"/>
  <c r="U906" i="25" s="1"/>
  <c r="O915" i="25"/>
  <c r="U915" i="25" s="1"/>
  <c r="O920" i="25"/>
  <c r="U920" i="25" s="1"/>
  <c r="O924" i="25"/>
  <c r="U924" i="25" s="1"/>
  <c r="O892" i="25"/>
  <c r="U892" i="25" s="1"/>
  <c r="O893" i="25"/>
  <c r="U893" i="25" s="1"/>
  <c r="O897" i="25"/>
  <c r="U897" i="25" s="1"/>
  <c r="O901" i="25"/>
  <c r="U901" i="25" s="1"/>
  <c r="O905" i="25"/>
  <c r="U905" i="25" s="1"/>
  <c r="O910" i="25"/>
  <c r="U910" i="25" s="1"/>
  <c r="O914" i="25"/>
  <c r="U914" i="25" s="1"/>
  <c r="O899" i="25"/>
  <c r="U899" i="25" s="1"/>
  <c r="O903" i="25"/>
  <c r="U903" i="25" s="1"/>
  <c r="O916" i="25"/>
  <c r="U916" i="25" s="1"/>
  <c r="O895" i="25"/>
  <c r="U895" i="25" s="1"/>
  <c r="O913" i="25"/>
  <c r="U913" i="25" s="1"/>
  <c r="R146" i="25" l="1"/>
  <c r="T146" i="25" s="1"/>
  <c r="U146" i="25" s="1"/>
  <c r="O556" i="25"/>
  <c r="U556" i="25" s="1"/>
  <c r="O559" i="25"/>
  <c r="U559" i="25" s="1"/>
  <c r="O567" i="25"/>
  <c r="U567" i="25" s="1"/>
  <c r="O571" i="25"/>
  <c r="U571" i="25" s="1"/>
  <c r="O558" i="25"/>
  <c r="U558" i="25" s="1"/>
  <c r="O615" i="25"/>
  <c r="U615" i="25" s="1"/>
  <c r="O557" i="25"/>
  <c r="U557" i="25" s="1"/>
  <c r="O560" i="25"/>
  <c r="U560" i="25" s="1"/>
  <c r="O564" i="25"/>
  <c r="U564" i="25" s="1"/>
  <c r="O568" i="25"/>
  <c r="U568" i="25" s="1"/>
  <c r="O614" i="25"/>
  <c r="U614" i="25" s="1"/>
  <c r="O617" i="25"/>
  <c r="U617" i="25" s="1"/>
  <c r="O621" i="25"/>
  <c r="U621" i="25" s="1"/>
  <c r="O624" i="25"/>
  <c r="U624" i="25" s="1"/>
  <c r="O629" i="25"/>
  <c r="U629" i="25" s="1"/>
  <c r="O562" i="25"/>
  <c r="U562" i="25" s="1"/>
  <c r="O566" i="25"/>
  <c r="U566" i="25" s="1"/>
  <c r="O570" i="25"/>
  <c r="U570" i="25" s="1"/>
  <c r="O618" i="25"/>
  <c r="U618" i="25" s="1"/>
  <c r="O622" i="25"/>
  <c r="U622" i="25" s="1"/>
  <c r="O626" i="25"/>
  <c r="U626" i="25" s="1"/>
  <c r="O630" i="25"/>
  <c r="U630" i="25" s="1"/>
  <c r="O563" i="25"/>
  <c r="U563" i="25" s="1"/>
  <c r="O619" i="25"/>
  <c r="U619" i="25" s="1"/>
  <c r="O616" i="25"/>
  <c r="U616" i="25" s="1"/>
  <c r="O623" i="25"/>
  <c r="U623" i="25" s="1"/>
  <c r="O627" i="25"/>
  <c r="U627" i="25" s="1"/>
  <c r="O578" i="25"/>
  <c r="U578" i="25" s="1"/>
  <c r="O555" i="25"/>
  <c r="U555" i="25" s="1"/>
  <c r="O613" i="25"/>
  <c r="U613" i="25" s="1"/>
  <c r="O631" i="25"/>
  <c r="U631" i="25" s="1"/>
  <c r="O620" i="25"/>
  <c r="U620" i="25" s="1"/>
  <c r="O625" i="25"/>
  <c r="U625" i="25" s="1"/>
  <c r="O628" i="25"/>
  <c r="U628" i="25" s="1"/>
  <c r="O48" i="25"/>
  <c r="U48" i="25" s="1"/>
  <c r="O589" i="25"/>
  <c r="U589" i="25" s="1"/>
  <c r="O554" i="25"/>
  <c r="U554" i="25" s="1"/>
  <c r="O572" i="25"/>
  <c r="U572" i="25" s="1"/>
  <c r="O561" i="25"/>
  <c r="U561" i="25" s="1"/>
  <c r="O565" i="25"/>
  <c r="U565" i="25" s="1"/>
  <c r="O569" i="25"/>
  <c r="U569" i="25" s="1"/>
  <c r="O592" i="25"/>
  <c r="U592" i="25" s="1"/>
  <c r="O591" i="25"/>
  <c r="U591" i="25" s="1"/>
  <c r="O597" i="25"/>
  <c r="U597" i="25" s="1"/>
  <c r="O604" i="25"/>
  <c r="U604" i="25" s="1"/>
  <c r="O605" i="25"/>
  <c r="U605" i="25" s="1"/>
  <c r="O574" i="25"/>
  <c r="U574" i="25" s="1"/>
  <c r="O596" i="25"/>
  <c r="U596" i="25" s="1"/>
  <c r="O581" i="25"/>
  <c r="U581" i="25" s="1"/>
  <c r="O587" i="25"/>
  <c r="U587" i="25" s="1"/>
  <c r="O590" i="25"/>
  <c r="U590" i="25" s="1"/>
  <c r="O601" i="25"/>
  <c r="U601" i="25" s="1"/>
  <c r="O609" i="25"/>
  <c r="U609" i="25" s="1"/>
  <c r="O584" i="25"/>
  <c r="U584" i="25" s="1"/>
  <c r="O585" i="25"/>
  <c r="U585" i="25" s="1"/>
  <c r="O600" i="25"/>
  <c r="U600" i="25" s="1"/>
  <c r="O608" i="25"/>
  <c r="U608" i="25" s="1"/>
  <c r="O576" i="25"/>
  <c r="U576" i="25" s="1"/>
  <c r="O599" i="25"/>
  <c r="U599" i="25" s="1"/>
  <c r="O603" i="25"/>
  <c r="U603" i="25" s="1"/>
  <c r="O607" i="25"/>
  <c r="U607" i="25" s="1"/>
  <c r="O579" i="25"/>
  <c r="U579" i="25" s="1"/>
  <c r="O580" i="25"/>
  <c r="U580" i="25" s="1"/>
  <c r="O582" i="25"/>
  <c r="U582" i="25" s="1"/>
  <c r="O594" i="25"/>
  <c r="U594" i="25" s="1"/>
  <c r="O595" i="25"/>
  <c r="U595" i="25" s="1"/>
  <c r="O611" i="25"/>
  <c r="U611" i="25" s="1"/>
  <c r="O598" i="25"/>
  <c r="U598" i="25" s="1"/>
  <c r="O602" i="25"/>
  <c r="U602" i="25" s="1"/>
  <c r="O606" i="25"/>
  <c r="U606" i="25" s="1"/>
  <c r="O610" i="25"/>
  <c r="U610" i="25" s="1"/>
  <c r="O583" i="25"/>
  <c r="U583" i="25" s="1"/>
  <c r="O586" i="25"/>
  <c r="U586" i="25" s="1"/>
  <c r="O575" i="25"/>
  <c r="U575" i="25" s="1"/>
  <c r="O577" i="25"/>
  <c r="U577" i="25" s="1"/>
  <c r="O65" i="25"/>
  <c r="U65" i="25" s="1"/>
  <c r="O53" i="25"/>
  <c r="U53" i="25" s="1"/>
  <c r="O57" i="25"/>
  <c r="U57" i="25" s="1"/>
  <c r="O60" i="25"/>
  <c r="U60" i="25" s="1"/>
  <c r="O61" i="25"/>
  <c r="U61" i="25" s="1"/>
  <c r="O50" i="25"/>
  <c r="U50" i="25" s="1"/>
  <c r="O51" i="25"/>
  <c r="U51" i="25" s="1"/>
  <c r="O59" i="25"/>
  <c r="U59" i="25" s="1"/>
  <c r="O63" i="25"/>
  <c r="U63" i="25" s="1"/>
  <c r="O66" i="25"/>
  <c r="U66" i="25" s="1"/>
  <c r="O69" i="25"/>
  <c r="U69" i="25" s="1"/>
  <c r="O54" i="25"/>
  <c r="U54" i="25" s="1"/>
  <c r="O58" i="25"/>
  <c r="U58" i="25" s="1"/>
  <c r="O64" i="25"/>
  <c r="U64" i="25" s="1"/>
  <c r="O68" i="25"/>
  <c r="U68" i="25" s="1"/>
  <c r="O52" i="25"/>
  <c r="U52" i="25" s="1"/>
  <c r="O55" i="25"/>
  <c r="U55" i="25" s="1"/>
  <c r="O49" i="25"/>
  <c r="U49" i="25" s="1"/>
  <c r="O62" i="25"/>
  <c r="U62" i="25" s="1"/>
  <c r="O67" i="25"/>
  <c r="U67" i="25" s="1"/>
  <c r="O56" i="25"/>
  <c r="U56" i="25" s="1"/>
  <c r="R125" i="25" l="1"/>
  <c r="T125" i="25" s="1"/>
  <c r="U125" i="25" s="1"/>
  <c r="O328" i="25"/>
  <c r="U328" i="25" s="1"/>
  <c r="O254" i="25"/>
  <c r="U254" i="25" s="1"/>
  <c r="O403" i="25"/>
  <c r="U403" i="25" s="1"/>
  <c r="O1187" i="25"/>
  <c r="U1187" i="25" s="1"/>
  <c r="O112" i="25"/>
  <c r="U112" i="25" s="1"/>
  <c r="O794" i="25"/>
  <c r="U794" i="25" s="1"/>
  <c r="O968" i="25"/>
  <c r="U968" i="25" s="1"/>
  <c r="O236" i="25"/>
  <c r="U236" i="25" s="1"/>
  <c r="O775" i="25"/>
  <c r="U775" i="25" s="1"/>
  <c r="O871" i="25"/>
  <c r="U871" i="25" s="1"/>
  <c r="O1104" i="25"/>
  <c r="U1104" i="25" s="1"/>
  <c r="O514" i="25"/>
  <c r="U514" i="25" s="1"/>
  <c r="O291" i="25"/>
  <c r="U291" i="25" s="1"/>
  <c r="O440" i="25"/>
  <c r="U440" i="25" s="1"/>
  <c r="O1067" i="25"/>
  <c r="U1067" i="25" s="1"/>
  <c r="O365" i="25"/>
  <c r="U365" i="25" s="1"/>
  <c r="O552" i="25"/>
  <c r="U552" i="25" s="1"/>
  <c r="O24" i="25"/>
  <c r="U24" i="25" s="1"/>
  <c r="O852" i="25"/>
  <c r="U852" i="25" s="1"/>
  <c r="O988" i="25"/>
  <c r="U988" i="25" s="1"/>
  <c r="O199" i="25"/>
  <c r="U199" i="25" s="1"/>
  <c r="O347" i="25"/>
  <c r="U347" i="25" s="1"/>
  <c r="O477" i="25"/>
  <c r="U477" i="25" s="1"/>
  <c r="O833" i="25"/>
  <c r="U833" i="25" s="1"/>
  <c r="O814" i="25"/>
  <c r="U814" i="25" s="1"/>
  <c r="O1008" i="25"/>
  <c r="U1008" i="25" s="1"/>
  <c r="O1085" i="25"/>
  <c r="U1085" i="25" s="1"/>
  <c r="O217" i="25"/>
  <c r="U217" i="25" s="1"/>
  <c r="O273" i="25"/>
  <c r="U273" i="25" s="1"/>
  <c r="O310" i="25"/>
  <c r="U310" i="25" s="1"/>
  <c r="O384" i="25"/>
  <c r="U384" i="25" s="1"/>
  <c r="O458" i="25"/>
  <c r="U458" i="25" s="1"/>
  <c r="O495" i="25"/>
  <c r="U495" i="25" s="1"/>
  <c r="O533" i="25"/>
  <c r="U533" i="25" s="1"/>
  <c r="O755" i="25"/>
  <c r="U755" i="25" s="1"/>
  <c r="O889" i="25"/>
  <c r="U889" i="25" s="1"/>
  <c r="O1122" i="25"/>
  <c r="U1122" i="25" s="1"/>
  <c r="O421" i="25"/>
  <c r="U421" i="25" s="1"/>
  <c r="O91" i="25"/>
  <c r="U91" i="25" s="1"/>
  <c r="O1027" i="25"/>
  <c r="U1027" i="25" s="1"/>
  <c r="O1144" i="25"/>
  <c r="U1144" i="25" s="1"/>
  <c r="O1165" i="25"/>
  <c r="U1165" i="25" s="1"/>
  <c r="O1210" i="25"/>
  <c r="U1210" i="25" s="1"/>
  <c r="R170" i="25" l="1"/>
  <c r="T170" i="25" s="1"/>
  <c r="U170" i="25" s="1"/>
  <c r="O1170" i="25"/>
  <c r="U1170" i="25" s="1"/>
  <c r="O1174" i="25"/>
  <c r="U1174" i="25" s="1"/>
  <c r="O1178" i="25"/>
  <c r="U1178" i="25" s="1"/>
  <c r="O1182" i="25"/>
  <c r="U1182" i="25" s="1"/>
  <c r="O1186" i="25"/>
  <c r="U1186" i="25" s="1"/>
  <c r="O1192" i="25"/>
  <c r="U1192" i="25" s="1"/>
  <c r="O1209" i="25"/>
  <c r="U1209" i="25" s="1"/>
  <c r="O1196" i="25"/>
  <c r="U1196" i="25" s="1"/>
  <c r="O1200" i="25"/>
  <c r="U1200" i="25" s="1"/>
  <c r="O1204" i="25"/>
  <c r="U1204" i="25" s="1"/>
  <c r="O1208" i="25"/>
  <c r="U1208" i="25" s="1"/>
  <c r="O1167" i="25"/>
  <c r="U1167" i="25" s="1"/>
  <c r="O1171" i="25"/>
  <c r="U1171" i="25" s="1"/>
  <c r="O1175" i="25"/>
  <c r="U1175" i="25" s="1"/>
  <c r="O1179" i="25"/>
  <c r="U1179" i="25" s="1"/>
  <c r="O1183" i="25"/>
  <c r="U1183" i="25" s="1"/>
  <c r="O1189" i="25"/>
  <c r="U1189" i="25" s="1"/>
  <c r="O1193" i="25"/>
  <c r="U1193" i="25" s="1"/>
  <c r="O1197" i="25"/>
  <c r="U1197" i="25" s="1"/>
  <c r="O1201" i="25"/>
  <c r="U1201" i="25" s="1"/>
  <c r="O1205" i="25"/>
  <c r="U1205" i="25" s="1"/>
  <c r="O1168" i="25"/>
  <c r="U1168" i="25" s="1"/>
  <c r="O1172" i="25"/>
  <c r="U1172" i="25" s="1"/>
  <c r="O1176" i="25"/>
  <c r="U1176" i="25" s="1"/>
  <c r="O1180" i="25"/>
  <c r="U1180" i="25" s="1"/>
  <c r="O1184" i="25"/>
  <c r="U1184" i="25" s="1"/>
  <c r="O1190" i="25"/>
  <c r="U1190" i="25" s="1"/>
  <c r="O1194" i="25"/>
  <c r="U1194" i="25" s="1"/>
  <c r="O1198" i="25"/>
  <c r="U1198" i="25" s="1"/>
  <c r="O1202" i="25"/>
  <c r="U1202" i="25" s="1"/>
  <c r="O1206" i="25"/>
  <c r="U1206" i="25" s="1"/>
  <c r="O1169" i="25"/>
  <c r="U1169" i="25" s="1"/>
  <c r="O1173" i="25"/>
  <c r="U1173" i="25" s="1"/>
  <c r="O1177" i="25"/>
  <c r="U1177" i="25" s="1"/>
  <c r="O1181" i="25"/>
  <c r="U1181" i="25" s="1"/>
  <c r="O1185" i="25"/>
  <c r="U1185" i="25" s="1"/>
  <c r="O1191" i="25"/>
  <c r="U1191" i="25" s="1"/>
  <c r="O1195" i="25"/>
  <c r="U1195" i="25" s="1"/>
  <c r="O1199" i="25"/>
  <c r="U1199" i="25" s="1"/>
  <c r="O1203" i="25"/>
  <c r="U1203" i="25" s="1"/>
  <c r="O1207" i="25"/>
  <c r="U1207" i="25" s="1"/>
  <c r="R147" i="25" l="1"/>
  <c r="T147" i="25" s="1"/>
  <c r="U147" i="25" s="1"/>
  <c r="R126" i="25" l="1"/>
  <c r="T126" i="25" s="1"/>
  <c r="U126" i="25" s="1"/>
  <c r="O846" i="25"/>
  <c r="U846" i="25" s="1"/>
  <c r="O827" i="25"/>
  <c r="U827" i="25" s="1"/>
  <c r="O983" i="25"/>
  <c r="U983" i="25" s="1"/>
  <c r="O1080" i="25"/>
  <c r="U1080" i="25" s="1"/>
  <c r="O257" i="25"/>
  <c r="U257" i="25" s="1"/>
  <c r="O331" i="25"/>
  <c r="U331" i="25" s="1"/>
  <c r="O261" i="25"/>
  <c r="U261" i="25" s="1"/>
  <c r="O335" i="25"/>
  <c r="U335" i="25" s="1"/>
  <c r="O320" i="25"/>
  <c r="U320" i="25" s="1"/>
  <c r="O544" i="25"/>
  <c r="U544" i="25" s="1"/>
  <c r="O1058" i="25"/>
  <c r="U1058" i="25" s="1"/>
  <c r="O406" i="25"/>
  <c r="U406" i="25" s="1"/>
  <c r="O410" i="25"/>
  <c r="U410" i="25" s="1"/>
  <c r="O246" i="25"/>
  <c r="U246" i="25" s="1"/>
  <c r="O395" i="25"/>
  <c r="U395" i="25" s="1"/>
  <c r="O469" i="25"/>
  <c r="U469" i="25" s="1"/>
  <c r="O785" i="25"/>
  <c r="U785" i="25" s="1"/>
  <c r="O959" i="25"/>
  <c r="U959" i="25" s="1"/>
  <c r="O249" i="25"/>
  <c r="U249" i="25" s="1"/>
  <c r="O323" i="25"/>
  <c r="U323" i="25" s="1"/>
  <c r="O398" i="25"/>
  <c r="U398" i="25" s="1"/>
  <c r="O472" i="25"/>
  <c r="U472" i="25" s="1"/>
  <c r="O547" i="25"/>
  <c r="U547" i="25" s="1"/>
  <c r="O489" i="25"/>
  <c r="U489" i="25" s="1"/>
  <c r="O845" i="25"/>
  <c r="U845" i="25" s="1"/>
  <c r="O826" i="25"/>
  <c r="U826" i="25" s="1"/>
  <c r="O982" i="25"/>
  <c r="U982" i="25" s="1"/>
  <c r="O1079" i="25"/>
  <c r="U1079" i="25" s="1"/>
  <c r="O1135" i="25"/>
  <c r="U1135" i="25" s="1"/>
  <c r="O272" i="25"/>
  <c r="U272" i="25" s="1"/>
  <c r="O346" i="25"/>
  <c r="U346" i="25" s="1"/>
  <c r="O420" i="25"/>
  <c r="U420" i="25" s="1"/>
  <c r="O451" i="25"/>
  <c r="U451" i="25" s="1"/>
  <c r="O526" i="25"/>
  <c r="U526" i="25" s="1"/>
  <c r="O747" i="25"/>
  <c r="U747" i="25" s="1"/>
  <c r="O882" i="25"/>
  <c r="U882" i="25" s="1"/>
  <c r="O1019" i="25"/>
  <c r="U1019" i="25" s="1"/>
  <c r="O1114" i="25"/>
  <c r="U1114" i="25" s="1"/>
  <c r="O1132" i="25"/>
  <c r="U1132" i="25" s="1"/>
  <c r="O103" i="25"/>
  <c r="U103" i="25" s="1"/>
  <c r="O961" i="25"/>
  <c r="U961" i="25" s="1"/>
  <c r="O1060" i="25"/>
  <c r="U1060" i="25" s="1"/>
  <c r="O1155" i="25"/>
  <c r="U1155" i="25" s="1"/>
  <c r="O232" i="25"/>
  <c r="U232" i="25" s="1"/>
  <c r="O306" i="25"/>
  <c r="U306" i="25" s="1"/>
  <c r="O361" i="25"/>
  <c r="U361" i="25" s="1"/>
  <c r="O1161" i="25"/>
  <c r="U1161" i="25" s="1"/>
  <c r="O87" i="25"/>
  <c r="U87" i="25" s="1"/>
  <c r="O751" i="25"/>
  <c r="U751" i="25" s="1"/>
  <c r="O886" i="25"/>
  <c r="U886" i="25" s="1"/>
  <c r="O1025" i="25"/>
  <c r="U1025" i="25" s="1"/>
  <c r="O1120" i="25"/>
  <c r="U1120" i="25" s="1"/>
  <c r="O1140" i="25"/>
  <c r="U1140" i="25" s="1"/>
  <c r="O437" i="25"/>
  <c r="U437" i="25" s="1"/>
  <c r="O887" i="25"/>
  <c r="U887" i="25" s="1"/>
  <c r="O791" i="25"/>
  <c r="U791" i="25" s="1"/>
  <c r="O88" i="25"/>
  <c r="U88" i="25" s="1"/>
  <c r="O258" i="25"/>
  <c r="U258" i="25" s="1"/>
  <c r="O332" i="25"/>
  <c r="U332" i="25" s="1"/>
  <c r="O407" i="25"/>
  <c r="U407" i="25" s="1"/>
  <c r="O262" i="25"/>
  <c r="U262" i="25" s="1"/>
  <c r="O336" i="25"/>
  <c r="U336" i="25" s="1"/>
  <c r="O411" i="25"/>
  <c r="U411" i="25" s="1"/>
  <c r="O470" i="25"/>
  <c r="U470" i="25" s="1"/>
  <c r="O545" i="25"/>
  <c r="U545" i="25" s="1"/>
  <c r="O786" i="25"/>
  <c r="U786" i="25" s="1"/>
  <c r="O960" i="25"/>
  <c r="U960" i="25" s="1"/>
  <c r="O1059" i="25"/>
  <c r="U1059" i="25" s="1"/>
  <c r="O1154" i="25"/>
  <c r="U1154" i="25" s="1"/>
  <c r="O981" i="25"/>
  <c r="U981" i="25" s="1"/>
  <c r="O1078" i="25"/>
  <c r="U1078" i="25" s="1"/>
  <c r="O250" i="25"/>
  <c r="U250" i="25" s="1"/>
  <c r="O324" i="25"/>
  <c r="U324" i="25" s="1"/>
  <c r="O399" i="25"/>
  <c r="U399" i="25" s="1"/>
  <c r="O108" i="25"/>
  <c r="U108" i="25" s="1"/>
  <c r="O790" i="25"/>
  <c r="U790" i="25" s="1"/>
  <c r="O966" i="25"/>
  <c r="U966" i="25" s="1"/>
  <c r="O1065" i="25"/>
  <c r="U1065" i="25" s="1"/>
  <c r="O1162" i="25"/>
  <c r="U1162" i="25" s="1"/>
  <c r="O455" i="25"/>
  <c r="U455" i="25" s="1"/>
  <c r="O849" i="25"/>
  <c r="U849" i="25" s="1"/>
  <c r="O830" i="25"/>
  <c r="U830" i="25" s="1"/>
  <c r="O109" i="25"/>
  <c r="U109" i="25" s="1"/>
  <c r="O736" i="25"/>
  <c r="U736" i="25" s="1"/>
  <c r="O873" i="25"/>
  <c r="U873" i="25" s="1"/>
  <c r="O1010" i="25"/>
  <c r="U1010" i="25" s="1"/>
  <c r="O1106" i="25"/>
  <c r="U1106" i="25" s="1"/>
  <c r="O1124" i="25"/>
  <c r="U1124" i="25" s="1"/>
  <c r="O94" i="25"/>
  <c r="U94" i="25" s="1"/>
  <c r="O740" i="25"/>
  <c r="U740" i="25" s="1"/>
  <c r="O877" i="25"/>
  <c r="U877" i="25" s="1"/>
  <c r="O1014" i="25"/>
  <c r="U1014" i="25" s="1"/>
  <c r="O1110" i="25"/>
  <c r="U1110" i="25" s="1"/>
  <c r="O1128" i="25"/>
  <c r="U1128" i="25" s="1"/>
  <c r="O98" i="25"/>
  <c r="U98" i="25" s="1"/>
  <c r="O202" i="25"/>
  <c r="U202" i="25" s="1"/>
  <c r="O301" i="25"/>
  <c r="U301" i="25" s="1"/>
  <c r="O444" i="25"/>
  <c r="U444" i="25" s="1"/>
  <c r="O518" i="25"/>
  <c r="U518" i="25" s="1"/>
  <c r="O738" i="25"/>
  <c r="U738" i="25" s="1"/>
  <c r="O875" i="25"/>
  <c r="U875" i="25" s="1"/>
  <c r="O1012" i="25"/>
  <c r="U1012" i="25" s="1"/>
  <c r="O1108" i="25"/>
  <c r="U1108" i="25" s="1"/>
  <c r="O1126" i="25"/>
  <c r="U1126" i="25" s="1"/>
  <c r="O448" i="25"/>
  <c r="U448" i="25" s="1"/>
  <c r="O522" i="25"/>
  <c r="U522" i="25" s="1"/>
  <c r="O742" i="25"/>
  <c r="U742" i="25" s="1"/>
  <c r="O879" i="25"/>
  <c r="U879" i="25" s="1"/>
  <c r="O1016" i="25"/>
  <c r="U1016" i="25" s="1"/>
  <c r="O1112" i="25"/>
  <c r="U1112" i="25" s="1"/>
  <c r="O1130" i="25"/>
  <c r="U1130" i="25" s="1"/>
  <c r="O284" i="25"/>
  <c r="U284" i="25" s="1"/>
  <c r="O377" i="25"/>
  <c r="U377" i="25" s="1"/>
  <c r="O436" i="25"/>
  <c r="U436" i="25" s="1"/>
  <c r="O510" i="25"/>
  <c r="U510" i="25" s="1"/>
  <c r="O809" i="25"/>
  <c r="U809" i="25" s="1"/>
  <c r="O770" i="25"/>
  <c r="U770" i="25" s="1"/>
  <c r="O867" i="25"/>
  <c r="U867" i="25" s="1"/>
  <c r="O1004" i="25"/>
  <c r="U1004" i="25" s="1"/>
  <c r="O1100" i="25"/>
  <c r="U1100" i="25" s="1"/>
  <c r="O251" i="25"/>
  <c r="U251" i="25" s="1"/>
  <c r="O325" i="25"/>
  <c r="U325" i="25" s="1"/>
  <c r="O1101" i="25"/>
  <c r="U1101" i="25" s="1"/>
  <c r="O362" i="25"/>
  <c r="U362" i="25" s="1"/>
  <c r="O400" i="25"/>
  <c r="U400" i="25" s="1"/>
  <c r="O206" i="25"/>
  <c r="U206" i="25" s="1"/>
  <c r="O746" i="25"/>
  <c r="U746" i="25" s="1"/>
  <c r="O881" i="25"/>
  <c r="U881" i="25" s="1"/>
  <c r="O1018" i="25"/>
  <c r="U1018" i="25" s="1"/>
  <c r="O1113" i="25"/>
  <c r="U1113" i="25" s="1"/>
  <c r="O102" i="25"/>
  <c r="U102" i="25" s="1"/>
  <c r="O266" i="25"/>
  <c r="U266" i="25" s="1"/>
  <c r="O340" i="25"/>
  <c r="U340" i="25" s="1"/>
  <c r="O414" i="25"/>
  <c r="U414" i="25" s="1"/>
  <c r="O491" i="25"/>
  <c r="U491" i="25" s="1"/>
  <c r="O847" i="25"/>
  <c r="U847" i="25" s="1"/>
  <c r="O828" i="25"/>
  <c r="U828" i="25" s="1"/>
  <c r="O984" i="25"/>
  <c r="U984" i="25" s="1"/>
  <c r="O1081" i="25"/>
  <c r="U1081" i="25" s="1"/>
  <c r="O233" i="25"/>
  <c r="U233" i="25" s="1"/>
  <c r="O307" i="25"/>
  <c r="U307" i="25" s="1"/>
  <c r="O965" i="25"/>
  <c r="U965" i="25" s="1"/>
  <c r="O381" i="25"/>
  <c r="U381" i="25" s="1"/>
  <c r="O107" i="25"/>
  <c r="U107" i="25" s="1"/>
  <c r="O1024" i="25"/>
  <c r="U1024" i="25" s="1"/>
  <c r="O443" i="25"/>
  <c r="U443" i="25" s="1"/>
  <c r="O517" i="25"/>
  <c r="U517" i="25" s="1"/>
  <c r="O737" i="25"/>
  <c r="U737" i="25" s="1"/>
  <c r="O874" i="25"/>
  <c r="U874" i="25" s="1"/>
  <c r="O1011" i="25"/>
  <c r="U1011" i="25" s="1"/>
  <c r="O1107" i="25"/>
  <c r="U1107" i="25" s="1"/>
  <c r="O1125" i="25"/>
  <c r="U1125" i="25" s="1"/>
  <c r="O95" i="25"/>
  <c r="U95" i="25" s="1"/>
  <c r="O447" i="25"/>
  <c r="U447" i="25" s="1"/>
  <c r="O521" i="25"/>
  <c r="U521" i="25" s="1"/>
  <c r="O741" i="25"/>
  <c r="U741" i="25" s="1"/>
  <c r="O878" i="25"/>
  <c r="U878" i="25" s="1"/>
  <c r="O1015" i="25"/>
  <c r="U1015" i="25" s="1"/>
  <c r="O1111" i="25"/>
  <c r="U1111" i="25" s="1"/>
  <c r="O1129" i="25"/>
  <c r="U1129" i="25" s="1"/>
  <c r="O99" i="25"/>
  <c r="U99" i="25" s="1"/>
  <c r="O283" i="25"/>
  <c r="U283" i="25" s="1"/>
  <c r="O376" i="25"/>
  <c r="U376" i="25" s="1"/>
  <c r="O432" i="25"/>
  <c r="U432" i="25" s="1"/>
  <c r="O506" i="25"/>
  <c r="U506" i="25" s="1"/>
  <c r="O286" i="25"/>
  <c r="U286" i="25" s="1"/>
  <c r="O379" i="25"/>
  <c r="U379" i="25" s="1"/>
  <c r="O435" i="25"/>
  <c r="U435" i="25" s="1"/>
  <c r="O509" i="25"/>
  <c r="U509" i="25" s="1"/>
  <c r="O808" i="25"/>
  <c r="U808" i="25" s="1"/>
  <c r="O769" i="25"/>
  <c r="U769" i="25" s="1"/>
  <c r="O866" i="25"/>
  <c r="U866" i="25" s="1"/>
  <c r="O1003" i="25"/>
  <c r="U1003" i="25" s="1"/>
  <c r="O1099" i="25"/>
  <c r="U1099" i="25" s="1"/>
  <c r="O85" i="25"/>
  <c r="U85" i="25" s="1"/>
  <c r="O505" i="25"/>
  <c r="U505" i="25" s="1"/>
  <c r="O744" i="25"/>
  <c r="U744" i="25" s="1"/>
  <c r="O862" i="25"/>
  <c r="U862" i="25" s="1"/>
  <c r="O375" i="25"/>
  <c r="U375" i="25" s="1"/>
  <c r="O100" i="25"/>
  <c r="U100" i="25" s="1"/>
  <c r="O823" i="25"/>
  <c r="U823" i="25" s="1"/>
  <c r="O101" i="25"/>
  <c r="U101" i="25" s="1"/>
  <c r="O230" i="25"/>
  <c r="U230" i="25" s="1"/>
  <c r="O304" i="25"/>
  <c r="U304" i="25" s="1"/>
  <c r="O359" i="25"/>
  <c r="U359" i="25" s="1"/>
  <c r="O457" i="25"/>
  <c r="U457" i="25" s="1"/>
  <c r="O531" i="25"/>
  <c r="U531" i="25" s="1"/>
  <c r="O851" i="25"/>
  <c r="U851" i="25" s="1"/>
  <c r="O832" i="25"/>
  <c r="U832" i="25" s="1"/>
  <c r="O1143" i="25"/>
  <c r="U1143" i="25" s="1"/>
  <c r="O228" i="25"/>
  <c r="U228" i="25" s="1"/>
  <c r="O302" i="25"/>
  <c r="U302" i="25" s="1"/>
  <c r="O357" i="25"/>
  <c r="U357" i="25" s="1"/>
  <c r="O487" i="25"/>
  <c r="U487" i="25" s="1"/>
  <c r="O843" i="25"/>
  <c r="U843" i="25" s="1"/>
  <c r="O979" i="25"/>
  <c r="U979" i="25" s="1"/>
  <c r="O1076" i="25"/>
  <c r="U1076" i="25" s="1"/>
  <c r="O268" i="25"/>
  <c r="U268" i="25" s="1"/>
  <c r="O342" i="25"/>
  <c r="U342" i="25" s="1"/>
  <c r="O416" i="25"/>
  <c r="U416" i="25" s="1"/>
  <c r="O453" i="25"/>
  <c r="U453" i="25" s="1"/>
  <c r="O528" i="25"/>
  <c r="U528" i="25" s="1"/>
  <c r="O749" i="25"/>
  <c r="U749" i="25" s="1"/>
  <c r="O884" i="25"/>
  <c r="U884" i="25" s="1"/>
  <c r="O1022" i="25"/>
  <c r="U1022" i="25" s="1"/>
  <c r="O1117" i="25"/>
  <c r="U1117" i="25" s="1"/>
  <c r="O1136" i="25"/>
  <c r="U1136" i="25" s="1"/>
  <c r="O106" i="25"/>
  <c r="U106" i="25" s="1"/>
  <c r="O290" i="25"/>
  <c r="U290" i="25" s="1"/>
  <c r="O383" i="25"/>
  <c r="U383" i="25" s="1"/>
  <c r="O475" i="25"/>
  <c r="U475" i="25" s="1"/>
  <c r="O550" i="25"/>
  <c r="U550" i="25" s="1"/>
  <c r="O813" i="25"/>
  <c r="U813" i="25" s="1"/>
  <c r="O774" i="25"/>
  <c r="U774" i="25" s="1"/>
  <c r="O513" i="25"/>
  <c r="U513" i="25" s="1"/>
  <c r="O338" i="25"/>
  <c r="U338" i="25" s="1"/>
  <c r="O524" i="25"/>
  <c r="U524" i="25" s="1"/>
  <c r="O784" i="25"/>
  <c r="U784" i="25" s="1"/>
  <c r="O998" i="25"/>
  <c r="U998" i="25" s="1"/>
  <c r="O958" i="25"/>
  <c r="U958" i="25" s="1"/>
  <c r="O842" i="25"/>
  <c r="U842" i="25" s="1"/>
  <c r="O765" i="25"/>
  <c r="U765" i="25" s="1"/>
  <c r="O1131" i="25"/>
  <c r="U1131" i="25" s="1"/>
  <c r="O248" i="25"/>
  <c r="U248" i="25" s="1"/>
  <c r="O322" i="25"/>
  <c r="U322" i="25" s="1"/>
  <c r="O397" i="25"/>
  <c r="U397" i="25" s="1"/>
  <c r="O434" i="25"/>
  <c r="U434" i="25" s="1"/>
  <c r="O508" i="25"/>
  <c r="U508" i="25" s="1"/>
  <c r="O807" i="25"/>
  <c r="U807" i="25" s="1"/>
  <c r="O768" i="25"/>
  <c r="U768" i="25" s="1"/>
  <c r="O865" i="25"/>
  <c r="U865" i="25" s="1"/>
  <c r="O1002" i="25"/>
  <c r="U1002" i="25" s="1"/>
  <c r="O1098" i="25"/>
  <c r="U1098" i="25" s="1"/>
  <c r="O1157" i="25"/>
  <c r="U1157" i="25" s="1"/>
  <c r="O84" i="25"/>
  <c r="U84" i="25" s="1"/>
  <c r="O204" i="25"/>
  <c r="U204" i="25" s="1"/>
  <c r="O241" i="25"/>
  <c r="U241" i="25" s="1"/>
  <c r="O315" i="25"/>
  <c r="U315" i="25" s="1"/>
  <c r="O389" i="25"/>
  <c r="U389" i="25" s="1"/>
  <c r="O426" i="25"/>
  <c r="U426" i="25" s="1"/>
  <c r="O500" i="25"/>
  <c r="U500" i="25" s="1"/>
  <c r="O208" i="25"/>
  <c r="U208" i="25" s="1"/>
  <c r="O245" i="25"/>
  <c r="U245" i="25" s="1"/>
  <c r="O319" i="25"/>
  <c r="U319" i="25" s="1"/>
  <c r="O393" i="25"/>
  <c r="U393" i="25" s="1"/>
  <c r="O430" i="25"/>
  <c r="U430" i="25" s="1"/>
  <c r="O504" i="25"/>
  <c r="U504" i="25" s="1"/>
  <c r="O252" i="25"/>
  <c r="U252" i="25" s="1"/>
  <c r="O326" i="25"/>
  <c r="U326" i="25" s="1"/>
  <c r="O401" i="25"/>
  <c r="U401" i="25" s="1"/>
  <c r="O438" i="25"/>
  <c r="U438" i="25" s="1"/>
  <c r="O511" i="25"/>
  <c r="U511" i="25" s="1"/>
  <c r="O812" i="25"/>
  <c r="U812" i="25" s="1"/>
  <c r="O773" i="25"/>
  <c r="U773" i="25" s="1"/>
  <c r="O870" i="25"/>
  <c r="U870" i="25" s="1"/>
  <c r="O1007" i="25"/>
  <c r="U1007" i="25" s="1"/>
  <c r="O1103" i="25"/>
  <c r="U1103" i="25" s="1"/>
  <c r="O89" i="25"/>
  <c r="U89" i="25" s="1"/>
  <c r="O456" i="25"/>
  <c r="U456" i="25" s="1"/>
  <c r="O220" i="25"/>
  <c r="U220" i="25" s="1"/>
  <c r="O294" i="25"/>
  <c r="U294" i="25" s="1"/>
  <c r="O350" i="25"/>
  <c r="U350" i="25" s="1"/>
  <c r="O480" i="25"/>
  <c r="U480" i="25" s="1"/>
  <c r="O278" i="25"/>
  <c r="U278" i="25" s="1"/>
  <c r="O370" i="25"/>
  <c r="U370" i="25" s="1"/>
  <c r="O463" i="25"/>
  <c r="U463" i="25" s="1"/>
  <c r="O538" i="25"/>
  <c r="U538" i="25" s="1"/>
  <c r="O838" i="25"/>
  <c r="U838" i="25" s="1"/>
  <c r="O819" i="25"/>
  <c r="U819" i="25" s="1"/>
  <c r="O973" i="25"/>
  <c r="U973" i="25" s="1"/>
  <c r="O1072" i="25"/>
  <c r="U1072" i="25" s="1"/>
  <c r="O224" i="25"/>
  <c r="U224" i="25" s="1"/>
  <c r="O298" i="25"/>
  <c r="U298" i="25" s="1"/>
  <c r="O354" i="25"/>
  <c r="U354" i="25" s="1"/>
  <c r="O484" i="25"/>
  <c r="U484" i="25" s="1"/>
  <c r="O282" i="25"/>
  <c r="U282" i="25" s="1"/>
  <c r="O374" i="25"/>
  <c r="U374" i="25" s="1"/>
  <c r="O467" i="25"/>
  <c r="U467" i="25" s="1"/>
  <c r="O542" i="25"/>
  <c r="U542" i="25" s="1"/>
  <c r="O861" i="25"/>
  <c r="U861" i="25" s="1"/>
  <c r="O957" i="25"/>
  <c r="U957" i="25" s="1"/>
  <c r="O764" i="25"/>
  <c r="U764" i="25" s="1"/>
  <c r="O219" i="25"/>
  <c r="U219" i="25" s="1"/>
  <c r="O293" i="25"/>
  <c r="U293" i="25" s="1"/>
  <c r="O349" i="25"/>
  <c r="U349" i="25" s="1"/>
  <c r="O479" i="25"/>
  <c r="U479" i="25" s="1"/>
  <c r="O835" i="25"/>
  <c r="U835" i="25" s="1"/>
  <c r="O816" i="25"/>
  <c r="U816" i="25" s="1"/>
  <c r="O970" i="25"/>
  <c r="U970" i="25" s="1"/>
  <c r="O1069" i="25"/>
  <c r="U1069" i="25" s="1"/>
  <c r="O837" i="25"/>
  <c r="U837" i="25" s="1"/>
  <c r="O818" i="25"/>
  <c r="U818" i="25" s="1"/>
  <c r="O972" i="25"/>
  <c r="U972" i="25" s="1"/>
  <c r="O1071" i="25"/>
  <c r="U1071" i="25" s="1"/>
  <c r="O223" i="25"/>
  <c r="U223" i="25" s="1"/>
  <c r="O297" i="25"/>
  <c r="U297" i="25" s="1"/>
  <c r="O353" i="25"/>
  <c r="U353" i="25" s="1"/>
  <c r="O483" i="25"/>
  <c r="U483" i="25" s="1"/>
  <c r="O839" i="25"/>
  <c r="U839" i="25" s="1"/>
  <c r="O820" i="25"/>
  <c r="U820" i="25" s="1"/>
  <c r="O974" i="25"/>
  <c r="U974" i="25" s="1"/>
  <c r="O1073" i="25"/>
  <c r="U1073" i="25" s="1"/>
  <c r="O841" i="25"/>
  <c r="U841" i="25" s="1"/>
  <c r="O822" i="25"/>
  <c r="U822" i="25" s="1"/>
  <c r="O976" i="25"/>
  <c r="U976" i="25" s="1"/>
  <c r="O1075" i="25"/>
  <c r="U1075" i="25" s="1"/>
  <c r="O215" i="25"/>
  <c r="U215" i="25" s="1"/>
  <c r="O71" i="25"/>
  <c r="U71" i="25" s="1"/>
  <c r="O797" i="25"/>
  <c r="U797" i="25" s="1"/>
  <c r="O758" i="25"/>
  <c r="U758" i="25" s="1"/>
  <c r="O855" i="25"/>
  <c r="U855" i="25" s="1"/>
  <c r="O991" i="25"/>
  <c r="U991" i="25" s="1"/>
  <c r="O1088" i="25"/>
  <c r="U1088" i="25" s="1"/>
  <c r="O73" i="25"/>
  <c r="U73" i="25" s="1"/>
  <c r="O222" i="25"/>
  <c r="U222" i="25" s="1"/>
  <c r="O296" i="25"/>
  <c r="U296" i="25" s="1"/>
  <c r="O352" i="25"/>
  <c r="U352" i="25" s="1"/>
  <c r="O482" i="25"/>
  <c r="U482" i="25" s="1"/>
  <c r="O799" i="25"/>
  <c r="U799" i="25" s="1"/>
  <c r="O760" i="25"/>
  <c r="U760" i="25" s="1"/>
  <c r="O857" i="25"/>
  <c r="U857" i="25" s="1"/>
  <c r="O993" i="25"/>
  <c r="U993" i="25" s="1"/>
  <c r="O1090" i="25"/>
  <c r="U1090" i="25" s="1"/>
  <c r="O75" i="25"/>
  <c r="U75" i="25" s="1"/>
  <c r="O801" i="25"/>
  <c r="U801" i="25" s="1"/>
  <c r="O762" i="25"/>
  <c r="U762" i="25" s="1"/>
  <c r="O859" i="25"/>
  <c r="U859" i="25" s="1"/>
  <c r="O995" i="25"/>
  <c r="U995" i="25" s="1"/>
  <c r="O1092" i="25"/>
  <c r="U1092" i="25" s="1"/>
  <c r="O77" i="25"/>
  <c r="U77" i="25" s="1"/>
  <c r="O226" i="25"/>
  <c r="U226" i="25" s="1"/>
  <c r="O300" i="25"/>
  <c r="U300" i="25" s="1"/>
  <c r="O356" i="25"/>
  <c r="U356" i="25" s="1"/>
  <c r="O486" i="25"/>
  <c r="U486" i="25" s="1"/>
  <c r="O880" i="25"/>
  <c r="U880" i="25" s="1"/>
  <c r="O977" i="25"/>
  <c r="U977" i="25" s="1"/>
  <c r="O212" i="25"/>
  <c r="U212" i="25" s="1"/>
  <c r="O214" i="25"/>
  <c r="U214" i="25" s="1"/>
  <c r="O201" i="25"/>
  <c r="U201" i="25" s="1"/>
  <c r="O238" i="25"/>
  <c r="U238" i="25" s="1"/>
  <c r="O312" i="25"/>
  <c r="U312" i="25" s="1"/>
  <c r="O386" i="25"/>
  <c r="U386" i="25" s="1"/>
  <c r="O423" i="25"/>
  <c r="U423" i="25" s="1"/>
  <c r="O497" i="25"/>
  <c r="U497" i="25" s="1"/>
  <c r="O203" i="25"/>
  <c r="U203" i="25" s="1"/>
  <c r="O240" i="25"/>
  <c r="U240" i="25" s="1"/>
  <c r="O314" i="25"/>
  <c r="U314" i="25" s="1"/>
  <c r="O388" i="25"/>
  <c r="U388" i="25" s="1"/>
  <c r="O425" i="25"/>
  <c r="U425" i="25" s="1"/>
  <c r="O499" i="25"/>
  <c r="U499" i="25" s="1"/>
  <c r="O798" i="25"/>
  <c r="U798" i="25" s="1"/>
  <c r="O759" i="25"/>
  <c r="U759" i="25" s="1"/>
  <c r="O856" i="25"/>
  <c r="U856" i="25" s="1"/>
  <c r="O992" i="25"/>
  <c r="U992" i="25" s="1"/>
  <c r="O1089" i="25"/>
  <c r="U1089" i="25" s="1"/>
  <c r="O205" i="25"/>
  <c r="U205" i="25" s="1"/>
  <c r="O242" i="25"/>
  <c r="U242" i="25" s="1"/>
  <c r="O316" i="25"/>
  <c r="U316" i="25" s="1"/>
  <c r="O390" i="25"/>
  <c r="U390" i="25" s="1"/>
  <c r="O427" i="25"/>
  <c r="U427" i="25" s="1"/>
  <c r="O501" i="25"/>
  <c r="U501" i="25" s="1"/>
  <c r="O207" i="25"/>
  <c r="U207" i="25" s="1"/>
  <c r="O244" i="25"/>
  <c r="U244" i="25" s="1"/>
  <c r="O318" i="25"/>
  <c r="U318" i="25" s="1"/>
  <c r="O392" i="25"/>
  <c r="U392" i="25" s="1"/>
  <c r="O429" i="25"/>
  <c r="U429" i="25" s="1"/>
  <c r="O503" i="25"/>
  <c r="U503" i="25" s="1"/>
  <c r="O802" i="25"/>
  <c r="U802" i="25" s="1"/>
  <c r="O763" i="25"/>
  <c r="U763" i="25" s="1"/>
  <c r="O860" i="25"/>
  <c r="U860" i="25" s="1"/>
  <c r="O996" i="25"/>
  <c r="U996" i="25" s="1"/>
  <c r="O1093" i="25"/>
  <c r="U1093" i="25" s="1"/>
  <c r="O264" i="25"/>
  <c r="U264" i="25" s="1"/>
  <c r="O468" i="25"/>
  <c r="U468" i="25" s="1"/>
  <c r="O803" i="25"/>
  <c r="U803" i="25" s="1"/>
  <c r="O1094" i="25"/>
  <c r="U1094" i="25" s="1"/>
  <c r="O79" i="25"/>
  <c r="U79" i="25" s="1"/>
  <c r="O745" i="25"/>
  <c r="U745" i="25" s="1"/>
  <c r="O80" i="25"/>
  <c r="U80" i="25" s="1"/>
  <c r="O247" i="25"/>
  <c r="U247" i="25" s="1"/>
  <c r="O321" i="25"/>
  <c r="U321" i="25" s="1"/>
  <c r="O396" i="25"/>
  <c r="U396" i="25" s="1"/>
  <c r="O433" i="25"/>
  <c r="U433" i="25" s="1"/>
  <c r="O507" i="25"/>
  <c r="U507" i="25" s="1"/>
  <c r="O806" i="25"/>
  <c r="U806" i="25" s="1"/>
  <c r="O767" i="25"/>
  <c r="U767" i="25" s="1"/>
  <c r="O864" i="25"/>
  <c r="U864" i="25" s="1"/>
  <c r="O1000" i="25"/>
  <c r="U1000" i="25" s="1"/>
  <c r="O1096" i="25"/>
  <c r="U1096" i="25" s="1"/>
  <c r="O82" i="25"/>
  <c r="U82" i="25" s="1"/>
  <c r="O1020" i="25"/>
  <c r="U1020" i="25" s="1"/>
  <c r="O1115" i="25"/>
  <c r="U1115" i="25" s="1"/>
  <c r="O1133" i="25"/>
  <c r="U1133" i="25" s="1"/>
  <c r="O285" i="25"/>
  <c r="U285" i="25" s="1"/>
  <c r="O378" i="25"/>
  <c r="U378" i="25" s="1"/>
  <c r="O471" i="25"/>
  <c r="U471" i="25" s="1"/>
  <c r="O546" i="25"/>
  <c r="U546" i="25" s="1"/>
  <c r="O787" i="25"/>
  <c r="U787" i="25" s="1"/>
  <c r="O962" i="25"/>
  <c r="U962" i="25" s="1"/>
  <c r="O1061" i="25"/>
  <c r="U1061" i="25" s="1"/>
  <c r="O1156" i="25"/>
  <c r="U1156" i="25" s="1"/>
  <c r="O287" i="25"/>
  <c r="U287" i="25" s="1"/>
  <c r="O380" i="25"/>
  <c r="U380" i="25" s="1"/>
  <c r="O473" i="25"/>
  <c r="U473" i="25" s="1"/>
  <c r="O548" i="25"/>
  <c r="U548" i="25" s="1"/>
  <c r="O789" i="25"/>
  <c r="U789" i="25" s="1"/>
  <c r="O964" i="25"/>
  <c r="U964" i="25" s="1"/>
  <c r="O1063" i="25"/>
  <c r="U1063" i="25" s="1"/>
  <c r="O1159" i="25"/>
  <c r="U1159" i="25" s="1"/>
  <c r="O288" i="25"/>
  <c r="U288" i="25" s="1"/>
  <c r="O1082" i="25"/>
  <c r="U1082" i="25" s="1"/>
  <c r="O344" i="25"/>
  <c r="U344" i="25" s="1"/>
  <c r="O86" i="25"/>
  <c r="U86" i="25" s="1"/>
  <c r="O1005" i="25"/>
  <c r="U1005" i="25" s="1"/>
  <c r="O1160" i="25"/>
  <c r="U1160" i="25" s="1"/>
  <c r="O1139" i="25"/>
  <c r="U1139" i="25" s="1"/>
  <c r="O810" i="25"/>
  <c r="U810" i="25" s="1"/>
  <c r="O771" i="25"/>
  <c r="U771" i="25" s="1"/>
  <c r="O868" i="25"/>
  <c r="U868" i="25" s="1"/>
  <c r="O1006" i="25"/>
  <c r="U1006" i="25" s="1"/>
  <c r="O1102" i="25"/>
  <c r="U1102" i="25" s="1"/>
  <c r="O1163" i="25"/>
  <c r="U1163" i="25" s="1"/>
  <c r="O869" i="25"/>
  <c r="U869" i="25" s="1"/>
  <c r="O752" i="25"/>
  <c r="U752" i="25" s="1"/>
  <c r="O253" i="25"/>
  <c r="U253" i="25" s="1"/>
  <c r="O327" i="25"/>
  <c r="U327" i="25" s="1"/>
  <c r="O402" i="25"/>
  <c r="U402" i="25" s="1"/>
  <c r="O439" i="25"/>
  <c r="U439" i="25" s="1"/>
  <c r="O512" i="25"/>
  <c r="U512" i="25" s="1"/>
  <c r="O111" i="25"/>
  <c r="U111" i="25" s="1"/>
  <c r="O793" i="25"/>
  <c r="U793" i="25" s="1"/>
  <c r="O494" i="25"/>
  <c r="U494" i="25" s="1"/>
  <c r="O551" i="25"/>
  <c r="U551" i="25" s="1"/>
  <c r="O824" i="25"/>
  <c r="U824" i="25" s="1"/>
  <c r="O275" i="25"/>
  <c r="U275" i="25" s="1"/>
  <c r="O367" i="25"/>
  <c r="U367" i="25" s="1"/>
  <c r="O460" i="25"/>
  <c r="U460" i="25" s="1"/>
  <c r="O535" i="25"/>
  <c r="U535" i="25" s="1"/>
  <c r="O777" i="25"/>
  <c r="U777" i="25" s="1"/>
  <c r="O950" i="25"/>
  <c r="U950" i="25" s="1"/>
  <c r="O1050" i="25"/>
  <c r="U1050" i="25" s="1"/>
  <c r="O1146" i="25"/>
  <c r="U1146" i="25" s="1"/>
  <c r="O277" i="25"/>
  <c r="U277" i="25" s="1"/>
  <c r="O369" i="25"/>
  <c r="U369" i="25" s="1"/>
  <c r="O462" i="25"/>
  <c r="U462" i="25" s="1"/>
  <c r="O537" i="25"/>
  <c r="U537" i="25" s="1"/>
  <c r="O279" i="25"/>
  <c r="U279" i="25" s="1"/>
  <c r="O371" i="25"/>
  <c r="U371" i="25" s="1"/>
  <c r="O464" i="25"/>
  <c r="U464" i="25" s="1"/>
  <c r="O539" i="25"/>
  <c r="U539" i="25" s="1"/>
  <c r="O781" i="25"/>
  <c r="U781" i="25" s="1"/>
  <c r="O954" i="25"/>
  <c r="U954" i="25" s="1"/>
  <c r="O1054" i="25"/>
  <c r="U1054" i="25" s="1"/>
  <c r="O1150" i="25"/>
  <c r="U1150" i="25" s="1"/>
  <c r="O281" i="25"/>
  <c r="U281" i="25" s="1"/>
  <c r="O373" i="25"/>
  <c r="U373" i="25" s="1"/>
  <c r="O466" i="25"/>
  <c r="U466" i="25" s="1"/>
  <c r="O541" i="25"/>
  <c r="U541" i="25" s="1"/>
  <c r="O209" i="25"/>
  <c r="U209" i="25" s="1"/>
  <c r="O227" i="25"/>
  <c r="U227" i="25" s="1"/>
  <c r="O394" i="25"/>
  <c r="U394" i="25" s="1"/>
  <c r="O431" i="25"/>
  <c r="U431" i="25" s="1"/>
  <c r="O543" i="25"/>
  <c r="U543" i="25" s="1"/>
  <c r="O1057" i="25"/>
  <c r="U1057" i="25" s="1"/>
  <c r="O978" i="25"/>
  <c r="U978" i="25" s="1"/>
  <c r="O804" i="25"/>
  <c r="U804" i="25" s="1"/>
  <c r="O276" i="25"/>
  <c r="U276" i="25" s="1"/>
  <c r="O368" i="25"/>
  <c r="U368" i="25" s="1"/>
  <c r="O461" i="25"/>
  <c r="U461" i="25" s="1"/>
  <c r="O536" i="25"/>
  <c r="U536" i="25" s="1"/>
  <c r="O778" i="25"/>
  <c r="U778" i="25" s="1"/>
  <c r="O951" i="25"/>
  <c r="U951" i="25" s="1"/>
  <c r="O1051" i="25"/>
  <c r="U1051" i="25" s="1"/>
  <c r="O1147" i="25"/>
  <c r="U1147" i="25" s="1"/>
  <c r="O96" i="25"/>
  <c r="U96" i="25" s="1"/>
  <c r="O780" i="25"/>
  <c r="U780" i="25" s="1"/>
  <c r="O953" i="25"/>
  <c r="U953" i="25" s="1"/>
  <c r="O1053" i="25"/>
  <c r="U1053" i="25" s="1"/>
  <c r="O1149" i="25"/>
  <c r="U1149" i="25" s="1"/>
  <c r="O280" i="25"/>
  <c r="U280" i="25" s="1"/>
  <c r="O372" i="25"/>
  <c r="U372" i="25" s="1"/>
  <c r="O465" i="25"/>
  <c r="U465" i="25" s="1"/>
  <c r="O540" i="25"/>
  <c r="U540" i="25" s="1"/>
  <c r="O782" i="25"/>
  <c r="U782" i="25" s="1"/>
  <c r="O955" i="25"/>
  <c r="U955" i="25" s="1"/>
  <c r="O1055" i="25"/>
  <c r="U1055" i="25" s="1"/>
  <c r="O1151" i="25"/>
  <c r="U1151" i="25" s="1"/>
  <c r="O1017" i="25"/>
  <c r="U1017" i="25" s="1"/>
  <c r="O743" i="25"/>
  <c r="U743" i="25" s="1"/>
  <c r="O1153" i="25"/>
  <c r="U1153" i="25" s="1"/>
  <c r="O229" i="25"/>
  <c r="U229" i="25" s="1"/>
  <c r="O303" i="25"/>
  <c r="U303" i="25" s="1"/>
  <c r="O358" i="25"/>
  <c r="U358" i="25" s="1"/>
  <c r="O488" i="25"/>
  <c r="U488" i="25" s="1"/>
  <c r="O844" i="25"/>
  <c r="U844" i="25" s="1"/>
  <c r="O825" i="25"/>
  <c r="U825" i="25" s="1"/>
  <c r="O980" i="25"/>
  <c r="U980" i="25" s="1"/>
  <c r="O1077" i="25"/>
  <c r="U1077" i="25" s="1"/>
  <c r="O1001" i="25"/>
  <c r="U1001" i="25" s="1"/>
  <c r="O1097" i="25"/>
  <c r="U1097" i="25" s="1"/>
  <c r="O267" i="25"/>
  <c r="U267" i="25" s="1"/>
  <c r="O341" i="25"/>
  <c r="U341" i="25" s="1"/>
  <c r="O415" i="25"/>
  <c r="U415" i="25" s="1"/>
  <c r="O452" i="25"/>
  <c r="U452" i="25" s="1"/>
  <c r="O527" i="25"/>
  <c r="U527" i="25" s="1"/>
  <c r="O748" i="25"/>
  <c r="U748" i="25" s="1"/>
  <c r="O883" i="25"/>
  <c r="U883" i="25" s="1"/>
  <c r="O1021" i="25"/>
  <c r="U1021" i="25" s="1"/>
  <c r="O1116" i="25"/>
  <c r="U1116" i="25" s="1"/>
  <c r="O1134" i="25"/>
  <c r="U1134" i="25" s="1"/>
  <c r="O105" i="25"/>
  <c r="U105" i="25" s="1"/>
  <c r="O269" i="25"/>
  <c r="U269" i="25" s="1"/>
  <c r="O343" i="25"/>
  <c r="U343" i="25" s="1"/>
  <c r="O417" i="25"/>
  <c r="U417" i="25" s="1"/>
  <c r="O454" i="25"/>
  <c r="U454" i="25" s="1"/>
  <c r="O529" i="25"/>
  <c r="U529" i="25" s="1"/>
  <c r="O750" i="25"/>
  <c r="U750" i="25" s="1"/>
  <c r="O885" i="25"/>
  <c r="U885" i="25" s="1"/>
  <c r="O1023" i="25"/>
  <c r="U1023" i="25" s="1"/>
  <c r="O1118" i="25"/>
  <c r="U1118" i="25" s="1"/>
  <c r="O1137" i="25"/>
  <c r="U1137" i="25" s="1"/>
  <c r="O270" i="25"/>
  <c r="U270" i="25" s="1"/>
  <c r="O1064" i="25"/>
  <c r="U1064" i="25" s="1"/>
  <c r="O1119" i="25"/>
  <c r="U1119" i="25" s="1"/>
  <c r="O985" i="25"/>
  <c r="U985" i="25" s="1"/>
  <c r="O418" i="25"/>
  <c r="U418" i="25" s="1"/>
  <c r="O1138" i="25"/>
  <c r="U1138" i="25" s="1"/>
  <c r="O848" i="25"/>
  <c r="U848" i="25" s="1"/>
  <c r="O829" i="25"/>
  <c r="U829" i="25" s="1"/>
  <c r="O986" i="25"/>
  <c r="U986" i="25" s="1"/>
  <c r="O1083" i="25"/>
  <c r="U1083" i="25" s="1"/>
  <c r="O811" i="25"/>
  <c r="U811" i="25" s="1"/>
  <c r="O772" i="25"/>
  <c r="U772" i="25" s="1"/>
  <c r="O235" i="25"/>
  <c r="U235" i="25" s="1"/>
  <c r="O309" i="25"/>
  <c r="U309" i="25" s="1"/>
  <c r="O364" i="25"/>
  <c r="U364" i="25" s="1"/>
  <c r="O493" i="25"/>
  <c r="U493" i="25" s="1"/>
  <c r="O90" i="25"/>
  <c r="U90" i="25" s="1"/>
  <c r="O754" i="25"/>
  <c r="U754" i="25" s="1"/>
  <c r="O476" i="25"/>
  <c r="U476" i="25" s="1"/>
  <c r="O532" i="25"/>
  <c r="U532" i="25" s="1"/>
  <c r="O210" i="25"/>
  <c r="U210" i="25" s="1"/>
  <c r="O216" i="25"/>
  <c r="U216" i="25" s="1"/>
  <c r="O93" i="25"/>
  <c r="U93" i="25" s="1"/>
  <c r="O239" i="25"/>
  <c r="U239" i="25" s="1"/>
  <c r="O313" i="25"/>
  <c r="U313" i="25" s="1"/>
  <c r="O387" i="25"/>
  <c r="U387" i="25" s="1"/>
  <c r="O424" i="25"/>
  <c r="U424" i="25" s="1"/>
  <c r="O498" i="25"/>
  <c r="U498" i="25" s="1"/>
  <c r="O836" i="25"/>
  <c r="U836" i="25" s="1"/>
  <c r="O817" i="25"/>
  <c r="U817" i="25" s="1"/>
  <c r="O971" i="25"/>
  <c r="U971" i="25" s="1"/>
  <c r="O1070" i="25"/>
  <c r="U1070" i="25" s="1"/>
  <c r="O259" i="25"/>
  <c r="U259" i="25" s="1"/>
  <c r="O333" i="25"/>
  <c r="U333" i="25" s="1"/>
  <c r="O408" i="25"/>
  <c r="U408" i="25" s="1"/>
  <c r="O445" i="25"/>
  <c r="U445" i="25" s="1"/>
  <c r="O519" i="25"/>
  <c r="U519" i="25" s="1"/>
  <c r="O74" i="25"/>
  <c r="U74" i="25" s="1"/>
  <c r="O739" i="25"/>
  <c r="U739" i="25" s="1"/>
  <c r="O876" i="25"/>
  <c r="U876" i="25" s="1"/>
  <c r="O1013" i="25"/>
  <c r="U1013" i="25" s="1"/>
  <c r="O1109" i="25"/>
  <c r="U1109" i="25" s="1"/>
  <c r="O1127" i="25"/>
  <c r="U1127" i="25" s="1"/>
  <c r="O97" i="25"/>
  <c r="U97" i="25" s="1"/>
  <c r="O243" i="25"/>
  <c r="U243" i="25" s="1"/>
  <c r="O317" i="25"/>
  <c r="U317" i="25" s="1"/>
  <c r="O391" i="25"/>
  <c r="U391" i="25" s="1"/>
  <c r="O428" i="25"/>
  <c r="U428" i="25" s="1"/>
  <c r="O502" i="25"/>
  <c r="U502" i="25" s="1"/>
  <c r="O840" i="25"/>
  <c r="U840" i="25" s="1"/>
  <c r="O821" i="25"/>
  <c r="U821" i="25" s="1"/>
  <c r="O975" i="25"/>
  <c r="U975" i="25" s="1"/>
  <c r="O1074" i="25"/>
  <c r="U1074" i="25" s="1"/>
  <c r="O263" i="25"/>
  <c r="U263" i="25" s="1"/>
  <c r="O337" i="25"/>
  <c r="U337" i="25" s="1"/>
  <c r="O412" i="25"/>
  <c r="U412" i="25" s="1"/>
  <c r="O449" i="25"/>
  <c r="U449" i="25" s="1"/>
  <c r="O523" i="25"/>
  <c r="U523" i="25" s="1"/>
  <c r="O997" i="25"/>
  <c r="U997" i="25" s="1"/>
  <c r="O78" i="25"/>
  <c r="U78" i="25" s="1"/>
  <c r="O265" i="25"/>
  <c r="U265" i="25" s="1"/>
  <c r="O339" i="25"/>
  <c r="U339" i="25" s="1"/>
  <c r="O413" i="25"/>
  <c r="U413" i="25" s="1"/>
  <c r="O450" i="25"/>
  <c r="U450" i="25" s="1"/>
  <c r="O525" i="25"/>
  <c r="U525" i="25" s="1"/>
  <c r="O805" i="25"/>
  <c r="U805" i="25" s="1"/>
  <c r="O766" i="25"/>
  <c r="U766" i="25" s="1"/>
  <c r="O863" i="25"/>
  <c r="U863" i="25" s="1"/>
  <c r="O999" i="25"/>
  <c r="U999" i="25" s="1"/>
  <c r="O1095" i="25"/>
  <c r="U1095" i="25" s="1"/>
  <c r="O81" i="25"/>
  <c r="U81" i="25" s="1"/>
  <c r="O83" i="25"/>
  <c r="U83" i="25" s="1"/>
  <c r="O231" i="25"/>
  <c r="U231" i="25" s="1"/>
  <c r="O305" i="25"/>
  <c r="U305" i="25" s="1"/>
  <c r="O360" i="25"/>
  <c r="U360" i="25" s="1"/>
  <c r="O490" i="25"/>
  <c r="U490" i="25" s="1"/>
  <c r="O788" i="25"/>
  <c r="U788" i="25" s="1"/>
  <c r="O963" i="25"/>
  <c r="U963" i="25" s="1"/>
  <c r="O1062" i="25"/>
  <c r="U1062" i="25" s="1"/>
  <c r="O1158" i="25"/>
  <c r="U1158" i="25" s="1"/>
  <c r="O289" i="25"/>
  <c r="U289" i="25" s="1"/>
  <c r="O382" i="25"/>
  <c r="U382" i="25" s="1"/>
  <c r="O474" i="25"/>
  <c r="U474" i="25" s="1"/>
  <c r="O549" i="25"/>
  <c r="U549" i="25" s="1"/>
  <c r="O753" i="25"/>
  <c r="U753" i="25" s="1"/>
  <c r="O888" i="25"/>
  <c r="U888" i="25" s="1"/>
  <c r="O1026" i="25"/>
  <c r="U1026" i="25" s="1"/>
  <c r="O1121" i="25"/>
  <c r="U1121" i="25" s="1"/>
  <c r="O1141" i="25"/>
  <c r="U1141" i="25" s="1"/>
  <c r="O110" i="25"/>
  <c r="U110" i="25" s="1"/>
  <c r="O256" i="25"/>
  <c r="U256" i="25" s="1"/>
  <c r="O330" i="25"/>
  <c r="U330" i="25" s="1"/>
  <c r="O405" i="25"/>
  <c r="U405" i="25" s="1"/>
  <c r="O442" i="25"/>
  <c r="U442" i="25" s="1"/>
  <c r="O516" i="25"/>
  <c r="U516" i="25" s="1"/>
  <c r="O796" i="25"/>
  <c r="U796" i="25" s="1"/>
  <c r="O757" i="25"/>
  <c r="U757" i="25" s="1"/>
  <c r="O854" i="25"/>
  <c r="U854" i="25" s="1"/>
  <c r="O990" i="25"/>
  <c r="U990" i="25" s="1"/>
  <c r="O1087" i="25"/>
  <c r="U1087" i="25" s="1"/>
  <c r="O72" i="25"/>
  <c r="U72" i="25" s="1"/>
  <c r="O221" i="25"/>
  <c r="U221" i="25" s="1"/>
  <c r="O295" i="25"/>
  <c r="U295" i="25" s="1"/>
  <c r="O351" i="25"/>
  <c r="U351" i="25" s="1"/>
  <c r="O481" i="25"/>
  <c r="U481" i="25" s="1"/>
  <c r="O779" i="25"/>
  <c r="U779" i="25" s="1"/>
  <c r="O952" i="25"/>
  <c r="U952" i="25" s="1"/>
  <c r="O1052" i="25"/>
  <c r="U1052" i="25" s="1"/>
  <c r="O1148" i="25"/>
  <c r="U1148" i="25" s="1"/>
  <c r="O260" i="25"/>
  <c r="U260" i="25" s="1"/>
  <c r="O334" i="25"/>
  <c r="U334" i="25" s="1"/>
  <c r="O409" i="25"/>
  <c r="U409" i="25" s="1"/>
  <c r="O446" i="25"/>
  <c r="U446" i="25" s="1"/>
  <c r="O520" i="25"/>
  <c r="U520" i="25" s="1"/>
  <c r="O800" i="25"/>
  <c r="U800" i="25" s="1"/>
  <c r="O761" i="25"/>
  <c r="U761" i="25" s="1"/>
  <c r="O858" i="25"/>
  <c r="U858" i="25" s="1"/>
  <c r="O994" i="25"/>
  <c r="U994" i="25" s="1"/>
  <c r="O1091" i="25"/>
  <c r="U1091" i="25" s="1"/>
  <c r="O76" i="25"/>
  <c r="U76" i="25" s="1"/>
  <c r="O225" i="25"/>
  <c r="U225" i="25" s="1"/>
  <c r="O299" i="25"/>
  <c r="U299" i="25" s="1"/>
  <c r="O355" i="25"/>
  <c r="U355" i="25" s="1"/>
  <c r="O485" i="25"/>
  <c r="U485" i="25" s="1"/>
  <c r="O783" i="25"/>
  <c r="U783" i="25" s="1"/>
  <c r="O956" i="25"/>
  <c r="U956" i="25" s="1"/>
  <c r="O1056" i="25"/>
  <c r="U1056" i="25" s="1"/>
  <c r="O1152" i="25"/>
  <c r="U1152" i="25" s="1"/>
  <c r="O211" i="25"/>
  <c r="U211" i="25" s="1"/>
  <c r="O213" i="25"/>
  <c r="U213" i="25" s="1"/>
  <c r="O850" i="25"/>
  <c r="U850" i="25" s="1"/>
  <c r="O831" i="25"/>
  <c r="U831" i="25" s="1"/>
  <c r="O967" i="25"/>
  <c r="U967" i="25" s="1"/>
  <c r="O530" i="25"/>
  <c r="U530" i="25" s="1"/>
  <c r="O234" i="25"/>
  <c r="U234" i="25" s="1"/>
  <c r="O308" i="25"/>
  <c r="U308" i="25" s="1"/>
  <c r="O363" i="25"/>
  <c r="U363" i="25" s="1"/>
  <c r="O492" i="25"/>
  <c r="U492" i="25" s="1"/>
  <c r="O792" i="25"/>
  <c r="U792" i="25" s="1"/>
  <c r="O191" i="25"/>
  <c r="U191" i="25" s="1"/>
  <c r="O271" i="25"/>
  <c r="U271" i="25" s="1"/>
  <c r="O345" i="25"/>
  <c r="U345" i="25" s="1"/>
  <c r="O419" i="25"/>
  <c r="U419" i="25" s="1"/>
  <c r="O1066" i="25"/>
  <c r="U1066" i="25" s="1"/>
  <c r="O1164" i="25"/>
  <c r="U1164" i="25" s="1"/>
  <c r="O198" i="25"/>
  <c r="U198" i="25" s="1"/>
  <c r="O196" i="25"/>
  <c r="U196" i="25" s="1"/>
  <c r="O987" i="25"/>
  <c r="U987" i="25" s="1"/>
  <c r="O1084" i="25"/>
  <c r="U1084" i="25" s="1"/>
  <c r="O1142" i="25"/>
  <c r="U1142" i="25" s="1"/>
  <c r="O197" i="25"/>
  <c r="U197" i="25" s="1"/>
  <c r="O192" i="25"/>
  <c r="U192" i="25" s="1"/>
  <c r="O188" i="25"/>
  <c r="U188" i="25" s="1"/>
  <c r="O190" i="25"/>
  <c r="U190" i="25" s="1"/>
  <c r="O189" i="25"/>
  <c r="U189" i="25" s="1"/>
  <c r="O182" i="25"/>
  <c r="U182" i="25" s="1"/>
  <c r="O187" i="25"/>
  <c r="U187" i="25" s="1"/>
  <c r="O194" i="25"/>
  <c r="U194" i="25" s="1"/>
  <c r="O184" i="25"/>
  <c r="U184" i="25" s="1"/>
  <c r="O195" i="25"/>
  <c r="U195" i="25" s="1"/>
  <c r="O193" i="25"/>
  <c r="U193" i="25" s="1"/>
  <c r="O185" i="25"/>
  <c r="U185" i="25" s="1"/>
  <c r="O183" i="25"/>
  <c r="U183" i="25" s="1"/>
  <c r="O104" i="25"/>
  <c r="U104" i="25" s="1"/>
  <c r="O186" i="25"/>
  <c r="U186" i="25" s="1"/>
  <c r="R171" i="25" l="1"/>
  <c r="T171" i="25" s="1"/>
  <c r="U171" i="25" s="1"/>
  <c r="O23" i="25"/>
  <c r="U23" i="25" s="1"/>
  <c r="O21" i="25"/>
  <c r="U21" i="25" s="1"/>
  <c r="O20" i="25"/>
  <c r="U20" i="25" s="1"/>
  <c r="O19" i="25"/>
  <c r="U19" i="25" s="1"/>
  <c r="O18" i="25"/>
  <c r="U18" i="25" s="1"/>
  <c r="O17" i="25"/>
  <c r="U17" i="25" s="1"/>
  <c r="O16" i="25"/>
  <c r="U16" i="25" s="1"/>
  <c r="O15" i="25"/>
  <c r="U15" i="25" s="1"/>
  <c r="O14" i="25"/>
  <c r="U14" i="25" s="1"/>
  <c r="O13" i="25"/>
  <c r="U13" i="25" s="1"/>
  <c r="O12" i="25"/>
  <c r="U12" i="25" s="1"/>
  <c r="O11" i="25"/>
  <c r="U11" i="25" s="1"/>
  <c r="O10" i="25"/>
  <c r="U10" i="25" s="1"/>
  <c r="O9" i="25"/>
  <c r="U9" i="25" s="1"/>
  <c r="O8" i="25"/>
  <c r="U8" i="25" s="1"/>
  <c r="O7" i="25"/>
  <c r="U7" i="25" s="1"/>
  <c r="O6" i="25"/>
  <c r="U6" i="25" s="1"/>
  <c r="O5" i="25"/>
  <c r="U5" i="25" s="1"/>
  <c r="O4" i="25"/>
  <c r="U4" i="25" s="1"/>
  <c r="O3" i="25"/>
  <c r="U3" i="25" s="1"/>
  <c r="R148" i="25" l="1"/>
  <c r="T148" i="25" s="1"/>
  <c r="U148" i="25" s="1"/>
  <c r="O22" i="25"/>
  <c r="U22" i="25" s="1"/>
  <c r="R127" i="25" l="1"/>
  <c r="T127" i="25" s="1"/>
  <c r="U127" i="25" s="1"/>
  <c r="R172" i="25" l="1"/>
  <c r="T172" i="25" s="1"/>
  <c r="U172" i="25" s="1"/>
  <c r="R149" i="25" l="1"/>
  <c r="T149" i="25" s="1"/>
  <c r="U149" i="25" s="1"/>
  <c r="R129" i="25" l="1"/>
  <c r="T129" i="25" s="1"/>
  <c r="U129" i="25" s="1"/>
  <c r="R128" i="25"/>
  <c r="T128" i="25" s="1"/>
  <c r="U128" i="25" s="1"/>
  <c r="R174" i="25" l="1"/>
  <c r="T174" i="25" s="1"/>
  <c r="U174" i="25" s="1"/>
  <c r="R130" i="25"/>
  <c r="T130" i="25" s="1"/>
  <c r="U130" i="25" s="1"/>
  <c r="R173" i="25"/>
  <c r="T173" i="25" s="1"/>
  <c r="U173" i="25" s="1"/>
  <c r="R131" i="25" l="1"/>
  <c r="T131" i="25" s="1"/>
  <c r="U131" i="25" s="1"/>
  <c r="R175" i="25"/>
  <c r="T175" i="25" s="1"/>
  <c r="U175" i="25" s="1"/>
  <c r="R150" i="25"/>
  <c r="T150" i="25" s="1"/>
  <c r="U150" i="25" s="1"/>
  <c r="R132" i="25" l="1"/>
  <c r="T132" i="25" s="1"/>
  <c r="U132" i="25" s="1"/>
  <c r="R176" i="25"/>
  <c r="T176" i="25" s="1"/>
  <c r="U176" i="25" s="1"/>
  <c r="R151" i="25"/>
  <c r="T151" i="25" s="1"/>
  <c r="U151" i="25" s="1"/>
  <c r="R177" i="25" l="1"/>
  <c r="T177" i="25" s="1"/>
  <c r="U177" i="25" s="1"/>
  <c r="R133" i="25"/>
  <c r="T133" i="25" s="1"/>
  <c r="U133" i="25" s="1"/>
  <c r="R134" i="25"/>
  <c r="T134" i="25" s="1"/>
  <c r="U134" i="25" s="1"/>
  <c r="R152" i="25"/>
  <c r="T152" i="25" s="1"/>
  <c r="U152" i="25" s="1"/>
  <c r="R153" i="25" l="1"/>
  <c r="T153" i="25" s="1"/>
  <c r="U153" i="25" s="1"/>
  <c r="R178" i="25"/>
  <c r="T178" i="25" s="1"/>
  <c r="U178" i="25" s="1"/>
  <c r="R179" i="25" l="1"/>
  <c r="T179" i="25" s="1"/>
  <c r="U179" i="25" s="1"/>
  <c r="R180" i="25"/>
  <c r="T180" i="25" s="1"/>
  <c r="U180" i="25" s="1"/>
  <c r="R154" i="25"/>
  <c r="T154" i="25" s="1"/>
  <c r="U154" i="25" s="1"/>
  <c r="R155" i="25" l="1"/>
  <c r="T155" i="25" s="1"/>
  <c r="U155" i="25" s="1"/>
  <c r="R156" i="25" l="1"/>
  <c r="T156" i="25" s="1"/>
  <c r="U156" i="25" s="1"/>
  <c r="R157" i="25"/>
  <c r="T157" i="25" s="1"/>
  <c r="U157" i="25" s="1"/>
</calcChain>
</file>

<file path=xl/sharedStrings.xml><?xml version="1.0" encoding="utf-8"?>
<sst xmlns="http://schemas.openxmlformats.org/spreadsheetml/2006/main" count="4869" uniqueCount="217">
  <si>
    <t>Unsec Base</t>
  </si>
  <si>
    <t>PY Rate</t>
  </si>
  <si>
    <t>Buy In</t>
  </si>
  <si>
    <t>Tax Area</t>
  </si>
  <si>
    <t>WEBER COUNTY</t>
  </si>
  <si>
    <t>Real Base</t>
  </si>
  <si>
    <t>State Base</t>
  </si>
  <si>
    <t>Real Taxable Value</t>
  </si>
  <si>
    <t>State Taxable Value</t>
  </si>
  <si>
    <t>Unsec Taxable Value</t>
  </si>
  <si>
    <t>Entity-Name</t>
  </si>
  <si>
    <t>130-Marriott / Slaterville CDA 1</t>
  </si>
  <si>
    <t>Tax Rate</t>
  </si>
  <si>
    <t>Total Unsecure Increment</t>
  </si>
  <si>
    <t>Total Increment to Agency</t>
  </si>
  <si>
    <t>106-Ogden Redev Ogden River  #22</t>
  </si>
  <si>
    <t>114-Riverdale Redev 550 West</t>
  </si>
  <si>
    <t>115-Pleasant View Redev Bus Park  #1</t>
  </si>
  <si>
    <t>124-Ogden Redev East Washington  #25</t>
  </si>
  <si>
    <t>126-Ogden Redev Trackline EDA  #26</t>
  </si>
  <si>
    <t>127-Weber County Redev Summit-Eden</t>
  </si>
  <si>
    <t>128-Ogden Redev So Wall EDA</t>
  </si>
  <si>
    <t>131-Ogden Redev Kiesel CDA</t>
  </si>
  <si>
    <t>133-North Ogden Redev Downtown</t>
  </si>
  <si>
    <t>134-Riverdale Redev 700 West</t>
  </si>
  <si>
    <t>135-Marriott / Slaterville Jeremiah West</t>
  </si>
  <si>
    <t>139-So Ogden Redev Automall</t>
  </si>
  <si>
    <t>140-Ogden Redev Adams CRA</t>
  </si>
  <si>
    <t>141-Ogden Redev Continental CRA</t>
  </si>
  <si>
    <t>Grand Total</t>
  </si>
  <si>
    <t>122-Ogden School Judgment Levy</t>
  </si>
  <si>
    <t>136-Charter School Ogden</t>
  </si>
  <si>
    <t>104-Weber School Judgment Levy</t>
  </si>
  <si>
    <t>137-Charter School Weber</t>
  </si>
  <si>
    <t>123-North View Fire Dist</t>
  </si>
  <si>
    <t>126-Ogden Redev Trackline EDC  #26</t>
  </si>
  <si>
    <t>129-Weber Fire Judgment Levy</t>
  </si>
  <si>
    <t xml:space="preserve">117-Weber Area 911 And Em Serv         </t>
  </si>
  <si>
    <t xml:space="preserve">118-Weber Fire G.O. Bond-2006          </t>
  </si>
  <si>
    <t>130-Mar/Slat Redev Mar/Slat CDA 1</t>
  </si>
  <si>
    <t>119-North Ogden Judgment Levy</t>
  </si>
  <si>
    <t>133-No Ogden Redev Downtown CDA  (G2)</t>
  </si>
  <si>
    <t>112-Riverdale Redev Riv Road</t>
  </si>
  <si>
    <t>134-Riverdale Redev 700 West CDA</t>
  </si>
  <si>
    <t>135-Mar/Slat Redev Jeremiah West</t>
  </si>
  <si>
    <t xml:space="preserve">108-So Ogden Redev Northwest  (C4)     </t>
  </si>
  <si>
    <t xml:space="preserve">139-So Ogden Redev Automall  (C5)      </t>
  </si>
  <si>
    <t xml:space="preserve">140-Ogden Redev Adams CRA   (A28)      </t>
  </si>
  <si>
    <t>106-Ogden Redev Ogden River  #22 Total</t>
  </si>
  <si>
    <t>114-Riverdale Redev 550 West Total</t>
  </si>
  <si>
    <t>115-Pleasant View Redev Bus Park  #1 Total</t>
  </si>
  <si>
    <t>124-Ogden Redev East Washington  #25 Total</t>
  </si>
  <si>
    <t>127-Weber County Redev Summit-Eden Total</t>
  </si>
  <si>
    <t>128-Ogden Redev So Wall EDA Total</t>
  </si>
  <si>
    <t>131-Ogden Redev Kiesel CDA Total</t>
  </si>
  <si>
    <t>141-Ogden Redev Continental CRA Total</t>
  </si>
  <si>
    <t>OGDEN</t>
  </si>
  <si>
    <t>MARRIOTT-SLATERVILLE</t>
  </si>
  <si>
    <t>NORTH OGDEN</t>
  </si>
  <si>
    <t>PLEASANT VIEW</t>
  </si>
  <si>
    <t>RIVERDALE</t>
  </si>
  <si>
    <t>ROY</t>
  </si>
  <si>
    <t>SOUTH OGDEN</t>
  </si>
  <si>
    <t>WASHINGTON TERRACE</t>
  </si>
  <si>
    <t xml:space="preserve">001-Weber County General Fund          </t>
  </si>
  <si>
    <t xml:space="preserve">002-Weber County G O Bond Fund         </t>
  </si>
  <si>
    <t xml:space="preserve">003-Library                            </t>
  </si>
  <si>
    <t>006-Statewide School Basic Levy</t>
  </si>
  <si>
    <t xml:space="preserve">007-Mosquito Abatement Distr           </t>
  </si>
  <si>
    <t xml:space="preserve">008-Weber Basin Water - General        </t>
  </si>
  <si>
    <t xml:space="preserve">017-Central Weber Sewer Distr          </t>
  </si>
  <si>
    <t xml:space="preserve">038-Weber / Morgan Health              </t>
  </si>
  <si>
    <t xml:space="preserve">055-Paramedic Fund                     </t>
  </si>
  <si>
    <t xml:space="preserve">071-Assess &amp; Collect / State           </t>
  </si>
  <si>
    <t xml:space="preserve">072-Assess &amp; Collect / County          </t>
  </si>
  <si>
    <t>004-Ogden City School Distr</t>
  </si>
  <si>
    <t>009-Weber Basin Water - Ogden</t>
  </si>
  <si>
    <t>029-Ogden City</t>
  </si>
  <si>
    <t xml:space="preserve">005-Weber School District              </t>
  </si>
  <si>
    <t>010-Weber Basin Water - Riverdale</t>
  </si>
  <si>
    <t>032-Riverdale City</t>
  </si>
  <si>
    <t xml:space="preserve">015-Bona Vista Water Distr             </t>
  </si>
  <si>
    <t>019-Ben Lomond Cemetery Distr</t>
  </si>
  <si>
    <t>031-Pleasant View City</t>
  </si>
  <si>
    <t>041-Weber County Judgment Levy</t>
  </si>
  <si>
    <t xml:space="preserve">056-Weber Fire District                </t>
  </si>
  <si>
    <t>020-Eden Cemetery Distr</t>
  </si>
  <si>
    <t>097-Unincorp Services Fund</t>
  </si>
  <si>
    <t xml:space="preserve">037-Marriott-Slaterville City          </t>
  </si>
  <si>
    <t>064-Ogden Redev Washington Blvd</t>
  </si>
  <si>
    <t>049-Ogden Redev 25th Street</t>
  </si>
  <si>
    <t>074-Ogden Redev Lincoln #12</t>
  </si>
  <si>
    <t>028-North Ogden City</t>
  </si>
  <si>
    <t>084-North Ogden Redev C B D</t>
  </si>
  <si>
    <t>091-Riverdale Redev Weber River</t>
  </si>
  <si>
    <t>012-Weber Basin Water - South Ogden</t>
  </si>
  <si>
    <t>034-South Ogden City</t>
  </si>
  <si>
    <t>075-Ogden Redev South C B D #11</t>
  </si>
  <si>
    <t>099-Ogden Redev Wall Ave (A19)</t>
  </si>
  <si>
    <t>045-Ogden Redev C B D Mall #1</t>
  </si>
  <si>
    <t>073-Ogden Redev 12 Street #10</t>
  </si>
  <si>
    <t>036-Washington Terrace City</t>
  </si>
  <si>
    <t>076-Wash Terrace Redev C B D</t>
  </si>
  <si>
    <t>018-North Davis Sewer Distr</t>
  </si>
  <si>
    <t>014-Roy Water Conservancy Distr</t>
  </si>
  <si>
    <t>033-Roy City</t>
  </si>
  <si>
    <t>077-Roy Redev  New Iomega  #2</t>
  </si>
  <si>
    <t>078-Wash Terrace Redev Southeast</t>
  </si>
  <si>
    <t>081-Ogden Redev Hinckley Airport #14</t>
  </si>
  <si>
    <t>083-Roy Redev #3  City Center-Alb #272</t>
  </si>
  <si>
    <t>087-Ogden Redev Fairmount #15</t>
  </si>
  <si>
    <t>088-So Ogden Redev 36th Street</t>
  </si>
  <si>
    <t>084-North Ogden Redev C B D Total</t>
  </si>
  <si>
    <t>045-Ogden Redev C B D Mall #1 Total</t>
  </si>
  <si>
    <t>073-Ogden Redev 12 Street #10 Total</t>
  </si>
  <si>
    <t>074-Ogden Redev Lincoln #12 Total</t>
  </si>
  <si>
    <t>075-Ogden Redev South C B D #11 Total</t>
  </si>
  <si>
    <t>081-Ogden Redev Hinckley Airport #14 Total</t>
  </si>
  <si>
    <t>087-Ogden Redev Fairmount #15 Total</t>
  </si>
  <si>
    <t>077-Roy Redev  New Iomega  #2 Total</t>
  </si>
  <si>
    <t>083-Roy Redev #3  City Center-Alb #272 Total</t>
  </si>
  <si>
    <t>088-So Ogden Redev 36th Street Total</t>
  </si>
  <si>
    <t>076-Wash Terrace Redev C B D Total</t>
  </si>
  <si>
    <t>078-Wash Terrace Redev Southeast Total</t>
  </si>
  <si>
    <t>104-Weber School Judgment Levy Total</t>
  </si>
  <si>
    <t>108-So Ogden Redev Northwest  (C4)      Total</t>
  </si>
  <si>
    <t>112-Riverdale Redev Riv Road Total</t>
  </si>
  <si>
    <t>117-Weber Area 911 And Em Serv          Total</t>
  </si>
  <si>
    <t>118-Weber Fire G.O. Bond-2006           Total</t>
  </si>
  <si>
    <t>119-North Ogden Judgment Levy Total</t>
  </si>
  <si>
    <t>122-Ogden School Judgment Levy Total</t>
  </si>
  <si>
    <t>123-North View Fire Dist Total</t>
  </si>
  <si>
    <t>126-Ogden Redev Trackline EDC  #26 Total</t>
  </si>
  <si>
    <t>129-Weber Fire Judgment Levy Total</t>
  </si>
  <si>
    <t>130-Mar/Slat Redev Mar/Slat CDA 1 Total</t>
  </si>
  <si>
    <t>133-No Ogden Redev Downtown CDA  (G2) Total</t>
  </si>
  <si>
    <t>134-Riverdale Redev 700 West CDA Total</t>
  </si>
  <si>
    <t>135-Mar/Slat Redev Jeremiah West Total</t>
  </si>
  <si>
    <t>136-Charter School Ogden Total</t>
  </si>
  <si>
    <t>137-Charter School Weber Total</t>
  </si>
  <si>
    <t>139-So Ogden Redev Automall  (C5)       Total</t>
  </si>
  <si>
    <t>140-Ogden Redev Adams CRA   (A28)       Total</t>
  </si>
  <si>
    <t>001-Weber County General Fund           Total</t>
  </si>
  <si>
    <t>002-Weber County G O Bond Fund          Total</t>
  </si>
  <si>
    <t>003-Library                             Total</t>
  </si>
  <si>
    <t>005-Weber School District               Total</t>
  </si>
  <si>
    <t>006-Statewide School Basic Levy Total</t>
  </si>
  <si>
    <t>007-Mosquito Abatement Distr            Total</t>
  </si>
  <si>
    <t>008-Weber Basin Water - General         Total</t>
  </si>
  <si>
    <t>015-Bona Vista Water Distr              Total</t>
  </si>
  <si>
    <t>017-Central Weber Sewer Distr           Total</t>
  </si>
  <si>
    <t>037-Marriott-Slaterville City           Total</t>
  </si>
  <si>
    <t>038-Weber / Morgan Health               Total</t>
  </si>
  <si>
    <t>041-Weber County Judgment Levy Total</t>
  </si>
  <si>
    <t>055-Paramedic Fund                      Total</t>
  </si>
  <si>
    <t>056-Weber Fire District                 Total</t>
  </si>
  <si>
    <t>071-Assess &amp; Collect / State            Total</t>
  </si>
  <si>
    <t>072-Assess &amp; Collect / County           Total</t>
  </si>
  <si>
    <t>019-Ben Lomond Cemetery Distr Total</t>
  </si>
  <si>
    <t>028-North Ogden City Total</t>
  </si>
  <si>
    <t>004-Ogden City School Distr Total</t>
  </si>
  <si>
    <t>009-Weber Basin Water - Ogden Total</t>
  </si>
  <si>
    <t>029-Ogden City Total</t>
  </si>
  <si>
    <t>064-Ogden Redev Washington Blvd Total</t>
  </si>
  <si>
    <t>099-Ogden Redev Wall Ave (A19) Total</t>
  </si>
  <si>
    <t>018-North Davis Sewer Distr Total</t>
  </si>
  <si>
    <t>049-Ogden Redev 25th Street Total</t>
  </si>
  <si>
    <t>031-Pleasant View City Total</t>
  </si>
  <si>
    <t>010-Weber Basin Water - Riverdale Total</t>
  </si>
  <si>
    <t>032-Riverdale City Total</t>
  </si>
  <si>
    <t>091-Riverdale Redev Weber River Total</t>
  </si>
  <si>
    <t>014-Roy Water Conservancy Distr Total</t>
  </si>
  <si>
    <t>033-Roy City Total</t>
  </si>
  <si>
    <t>012-Weber Basin Water - South Ogden Total</t>
  </si>
  <si>
    <t>034-South Ogden City Total</t>
  </si>
  <si>
    <t>036-Washington Terrace City Total</t>
  </si>
  <si>
    <t>020-Eden Cemetery Distr Total</t>
  </si>
  <si>
    <t>097-Unincorp Services Fund Total</t>
  </si>
  <si>
    <t>Real SubTotal</t>
  </si>
  <si>
    <t>State SubTotal</t>
  </si>
  <si>
    <t>Unsec TOTAL</t>
  </si>
  <si>
    <t>Unsecure Increment</t>
  </si>
  <si>
    <t>TOTAL TO AGENCY</t>
  </si>
  <si>
    <t>ENTITY/RDA</t>
  </si>
  <si>
    <t>ENTITY</t>
  </si>
  <si>
    <t>Real/State TOTAL</t>
  </si>
  <si>
    <t>Total Real/State Increment</t>
  </si>
  <si>
    <t>146-Weber County Flood Control</t>
  </si>
  <si>
    <t>146-Weber County Flood Control Total</t>
  </si>
  <si>
    <t>Real/State Increment</t>
  </si>
  <si>
    <t>State Code</t>
  </si>
  <si>
    <t>Sum of Total Unsecure Increment</t>
  </si>
  <si>
    <t>Sum of Total Real/State Increment</t>
  </si>
  <si>
    <t>Sum of Total Increment to Agency</t>
  </si>
  <si>
    <t>043-Powder Mntn Water &amp; Sewer Distr</t>
  </si>
  <si>
    <t>043-Powder Mntn Water &amp; Sewer Distr Total</t>
  </si>
  <si>
    <t>SCHOOL DISTRICTS</t>
  </si>
  <si>
    <t>CITIES</t>
  </si>
  <si>
    <t>OTHER DISTRICTS</t>
  </si>
  <si>
    <t>SubTotal</t>
  </si>
  <si>
    <t>MIDA</t>
  </si>
  <si>
    <t>149-MIDA Falcon Hill</t>
  </si>
  <si>
    <t>149-MIDA Falcon Hill Total</t>
  </si>
  <si>
    <t>148-Summit Road Overlay</t>
  </si>
  <si>
    <t>148-Summit Road Overlay Total</t>
  </si>
  <si>
    <t>AGENCY</t>
  </si>
  <si>
    <t>Project Area</t>
  </si>
  <si>
    <t>AUDITOR 700 REPORT - TAX YEAR 2021</t>
  </si>
  <si>
    <t>SUMMARY BY AGENCY/PROJECT</t>
  </si>
  <si>
    <t>AGENCY/Project Area</t>
  </si>
  <si>
    <t>AGENCY/Project Area/Tax Area(s)</t>
  </si>
  <si>
    <t>DETAIL BY AGENCY/PROJECT/TAX AREA</t>
  </si>
  <si>
    <t>SUMMARY BY ENTITY (GROUPED BY ENTITY TYPE)</t>
  </si>
  <si>
    <t>INCREMENT PAID BY ENTITY - TAX YEAR 2021</t>
  </si>
  <si>
    <t>DETAIL PAID BY ENTITY TO EACH PROJECT AREA</t>
  </si>
  <si>
    <t>SUMMARY PAID BY ENTITY</t>
  </si>
  <si>
    <t>INCREMENT PAID TO CRA - TAX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</si>
</sst>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"/>
    <numFmt numFmtId="167" formatCode="_(&quot;$&quot;* #,##0_);_(&quot;$&quot;* \(#,##0\);_(&quot;$&quot;* &quot;-&quot;??_);_(@_)"/>
    <numFmt numFmtId="168" formatCode="0.0%"/>
    <numFmt numFmtId="169" formatCode="#,##0.0"/>
    <numFmt numFmtId="170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i/>
      <u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44" fontId="0" fillId="0" borderId="0" xfId="2" applyFont="1" applyBorder="1"/>
    <xf numFmtId="0" fontId="2" fillId="0" borderId="0" xfId="0" applyFont="1" applyBorder="1"/>
    <xf numFmtId="0" fontId="0" fillId="0" borderId="0" xfId="0"/>
    <xf numFmtId="164" fontId="0" fillId="0" borderId="0" xfId="1" applyNumberFormat="1" applyFont="1" applyFill="1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ill="1" applyBorder="1" applyAlignment="1">
      <alignment horizontal="center"/>
    </xf>
    <xf numFmtId="0" fontId="4" fillId="33" borderId="0" xfId="0" applyFont="1" applyFill="1" applyBorder="1"/>
    <xf numFmtId="0" fontId="4" fillId="33" borderId="0" xfId="0" applyFont="1" applyFill="1" applyBorder="1" applyAlignment="1">
      <alignment horizontal="center" wrapText="1"/>
    </xf>
    <xf numFmtId="44" fontId="4" fillId="33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70" fontId="0" fillId="0" borderId="0" xfId="0" applyNumberFormat="1"/>
    <xf numFmtId="0" fontId="0" fillId="0" borderId="0" xfId="0" applyAlignment="1">
      <alignment horizontal="left" indent="2"/>
    </xf>
    <xf numFmtId="0" fontId="20" fillId="0" borderId="0" xfId="0" applyFont="1" applyBorder="1"/>
    <xf numFmtId="165" fontId="21" fillId="0" borderId="0" xfId="0" applyNumberFormat="1" applyFont="1" applyBorder="1" applyAlignment="1">
      <alignment horizontal="center"/>
    </xf>
    <xf numFmtId="44" fontId="21" fillId="0" borderId="0" xfId="2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pivotButton="1" applyAlignment="1">
      <alignment horizontal="center"/>
    </xf>
    <xf numFmtId="44" fontId="0" fillId="0" borderId="0" xfId="2" applyFont="1" applyFill="1" applyBorder="1"/>
    <xf numFmtId="0" fontId="0" fillId="0" borderId="0" xfId="0" applyAlignment="1">
      <alignment horizontal="center" wrapText="1"/>
    </xf>
    <xf numFmtId="0" fontId="0" fillId="0" borderId="0" xfId="0" applyAlignment="1"/>
    <xf numFmtId="0" fontId="4" fillId="0" borderId="0" xfId="0" applyFont="1"/>
    <xf numFmtId="0" fontId="0" fillId="34" borderId="0" xfId="0" applyFill="1" applyBorder="1"/>
    <xf numFmtId="3" fontId="0" fillId="34" borderId="0" xfId="0" applyNumberFormat="1" applyFill="1" applyBorder="1"/>
    <xf numFmtId="169" fontId="0" fillId="0" borderId="0" xfId="0" applyNumberFormat="1" applyFill="1" applyBorder="1"/>
    <xf numFmtId="164" fontId="21" fillId="0" borderId="0" xfId="1" applyNumberFormat="1" applyFont="1" applyFill="1" applyBorder="1" applyAlignment="1">
      <alignment horizontal="center" wrapText="1"/>
    </xf>
    <xf numFmtId="165" fontId="21" fillId="0" borderId="0" xfId="0" applyNumberFormat="1" applyFont="1" applyFill="1" applyBorder="1" applyAlignment="1">
      <alignment horizontal="center"/>
    </xf>
    <xf numFmtId="44" fontId="21" fillId="0" borderId="0" xfId="2" applyFont="1" applyFill="1" applyBorder="1" applyAlignment="1">
      <alignment horizontal="center" wrapText="1"/>
    </xf>
    <xf numFmtId="166" fontId="0" fillId="0" borderId="0" xfId="0" applyNumberFormat="1" applyFill="1" applyBorder="1"/>
    <xf numFmtId="0" fontId="0" fillId="35" borderId="0" xfId="0" applyFill="1" applyBorder="1"/>
    <xf numFmtId="9" fontId="21" fillId="35" borderId="0" xfId="3" applyFont="1" applyFill="1" applyBorder="1" applyAlignment="1">
      <alignment horizontal="center"/>
    </xf>
    <xf numFmtId="9" fontId="0" fillId="35" borderId="0" xfId="3" applyFont="1" applyFill="1" applyBorder="1" applyAlignment="1">
      <alignment horizontal="center"/>
    </xf>
    <xf numFmtId="168" fontId="0" fillId="35" borderId="0" xfId="3" applyNumberFormat="1" applyFont="1" applyFill="1" applyBorder="1" applyAlignment="1">
      <alignment horizontal="center"/>
    </xf>
    <xf numFmtId="0" fontId="0" fillId="34" borderId="0" xfId="0" applyFont="1" applyFill="1" applyBorder="1"/>
    <xf numFmtId="164" fontId="21" fillId="34" borderId="0" xfId="1" applyNumberFormat="1" applyFont="1" applyFill="1" applyBorder="1" applyAlignment="1">
      <alignment horizontal="center" wrapText="1"/>
    </xf>
    <xf numFmtId="164" fontId="0" fillId="34" borderId="0" xfId="1" applyNumberFormat="1" applyFont="1" applyFill="1" applyBorder="1" applyAlignment="1">
      <alignment horizontal="center" wrapText="1"/>
    </xf>
    <xf numFmtId="0" fontId="0" fillId="36" borderId="0" xfId="0" applyFill="1" applyBorder="1"/>
    <xf numFmtId="164" fontId="21" fillId="36" borderId="0" xfId="1" applyNumberFormat="1" applyFont="1" applyFill="1" applyBorder="1" applyAlignment="1">
      <alignment horizontal="center"/>
    </xf>
    <xf numFmtId="164" fontId="0" fillId="36" borderId="0" xfId="1" applyNumberFormat="1" applyFont="1" applyFill="1" applyBorder="1"/>
    <xf numFmtId="3" fontId="0" fillId="36" borderId="0" xfId="0" applyNumberFormat="1" applyFill="1" applyBorder="1"/>
    <xf numFmtId="164" fontId="22" fillId="36" borderId="0" xfId="1" applyNumberFormat="1" applyFont="1" applyFill="1" applyBorder="1"/>
    <xf numFmtId="0" fontId="0" fillId="37" borderId="0" xfId="0" applyFill="1" applyBorder="1"/>
    <xf numFmtId="164" fontId="21" fillId="37" borderId="0" xfId="1" applyNumberFormat="1" applyFont="1" applyFill="1" applyBorder="1" applyAlignment="1">
      <alignment horizontal="center" wrapText="1"/>
    </xf>
    <xf numFmtId="164" fontId="0" fillId="37" borderId="0" xfId="1" applyNumberFormat="1" applyFont="1" applyFill="1" applyBorder="1"/>
    <xf numFmtId="0" fontId="0" fillId="38" borderId="0" xfId="0" applyFill="1" applyBorder="1"/>
    <xf numFmtId="164" fontId="21" fillId="38" borderId="0" xfId="1" applyNumberFormat="1" applyFont="1" applyFill="1" applyBorder="1" applyAlignment="1">
      <alignment horizontal="center" wrapText="1"/>
    </xf>
    <xf numFmtId="164" fontId="0" fillId="38" borderId="0" xfId="1" applyNumberFormat="1" applyFont="1" applyFill="1" applyBorder="1"/>
    <xf numFmtId="0" fontId="0" fillId="39" borderId="0" xfId="0" applyFill="1" applyBorder="1"/>
    <xf numFmtId="164" fontId="21" fillId="39" borderId="0" xfId="1" applyNumberFormat="1" applyFont="1" applyFill="1" applyBorder="1" applyAlignment="1">
      <alignment horizontal="center" wrapText="1"/>
    </xf>
    <xf numFmtId="3" fontId="0" fillId="39" borderId="0" xfId="0" applyNumberFormat="1" applyFill="1" applyBorder="1"/>
    <xf numFmtId="0" fontId="21" fillId="0" borderId="0" xfId="0" applyFont="1" applyBorder="1" applyAlignment="1">
      <alignment horizontal="center" wrapText="1"/>
    </xf>
    <xf numFmtId="164" fontId="21" fillId="36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41" applyFont="1" applyFill="1" applyBorder="1"/>
    <xf numFmtId="44" fontId="0" fillId="0" borderId="0" xfId="0" applyNumberFormat="1"/>
    <xf numFmtId="44" fontId="0" fillId="0" borderId="0" xfId="0" applyNumberFormat="1" applyFill="1"/>
    <xf numFmtId="0" fontId="0" fillId="0" borderId="0" xfId="0" pivotButton="1" applyAlignment="1">
      <alignment horizontal="left"/>
    </xf>
    <xf numFmtId="0" fontId="0" fillId="0" borderId="0" xfId="0" pivotButton="1"/>
    <xf numFmtId="0" fontId="23" fillId="40" borderId="10" xfId="0" applyFont="1" applyFill="1" applyBorder="1" applyAlignment="1">
      <alignment horizontal="left"/>
    </xf>
    <xf numFmtId="0" fontId="24" fillId="0" borderId="0" xfId="0" applyFont="1"/>
    <xf numFmtId="167" fontId="23" fillId="40" borderId="10" xfId="0" applyNumberFormat="1" applyFont="1" applyFill="1" applyBorder="1"/>
    <xf numFmtId="167" fontId="24" fillId="0" borderId="0" xfId="0" applyNumberFormat="1" applyFont="1"/>
  </cellXfs>
  <cellStyles count="48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 2" xfId="45" xr:uid="{00000000-0005-0000-0000-00001C000000}"/>
    <cellStyle name="Currency" xfId="2" builtinId="4"/>
    <cellStyle name="Currency 2" xfId="46" xr:uid="{00000000-0005-0000-0000-00001E000000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Percent 2" xfId="47" xr:uid="{00000000-0005-0000-0000-00002C000000}"/>
    <cellStyle name="Title" xfId="4" builtinId="15" customBuiltin="1"/>
    <cellStyle name="Total" xfId="20" builtinId="25" customBuiltin="1"/>
    <cellStyle name="Warning Text" xfId="17" builtinId="11" customBuiltin="1"/>
  </cellStyles>
  <dxfs count="56"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70" formatCode="&quot;$&quot;#,##0.00"/>
    </dxf>
    <dxf>
      <numFmt numFmtId="170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70" formatCode="&quot;$&quot;#,##0.00"/>
    </dxf>
    <dxf>
      <numFmt numFmtId="170" formatCode="&quot;$&quot;#,##0.00"/>
    </dxf>
    <dxf>
      <numFmt numFmtId="170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wrapText="1" readingOrder="0"/>
    </dxf>
    <dxf>
      <numFmt numFmtId="170" formatCode="&quot;$&quot;#,##0.0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bert, Steffani" refreshedDate="44609.628740740744" createdVersion="6" refreshedVersion="6" minRefreshableVersion="3" recordCount="1297" xr:uid="{5700522F-7FB9-4CC2-898A-40EE71D9C405}">
  <cacheSource type="worksheet">
    <worksheetSource ref="B2:U1299" sheet="CRA Project Area Report"/>
  </cacheSource>
  <cacheFields count="20">
    <cacheField name="Project Area" numFmtId="0">
      <sharedItems count="28">
        <s v="130-Marriott / Slaterville CDA 1"/>
        <s v="135-Marriott / Slaterville Jeremiah West"/>
        <s v="084-North Ogden Redev C B D"/>
        <s v="133-North Ogden Redev Downtown"/>
        <s v="045-Ogden Redev C B D Mall #1"/>
        <s v="073-Ogden Redev 12 Street #10"/>
        <s v="074-Ogden Redev Lincoln #12"/>
        <s v="075-Ogden Redev South C B D #11"/>
        <s v="081-Ogden Redev Hinckley Airport #14"/>
        <s v="087-Ogden Redev Fairmount #15"/>
        <s v="106-Ogden Redev Ogden River  #22"/>
        <s v="124-Ogden Redev East Washington  #25"/>
        <s v="126-Ogden Redev Trackline EDA  #26"/>
        <s v="128-Ogden Redev So Wall EDA"/>
        <s v="131-Ogden Redev Kiesel CDA"/>
        <s v="140-Ogden Redev Adams CRA"/>
        <s v="141-Ogden Redev Continental CRA"/>
        <s v="115-Pleasant View Redev Bus Park  #1"/>
        <s v="114-Riverdale Redev 550 West"/>
        <s v="134-Riverdale Redev 700 West"/>
        <s v="077-Roy Redev  New Iomega  #2"/>
        <s v="083-Roy Redev #3  City Center-Alb #272"/>
        <s v="088-So Ogden Redev 36th Street"/>
        <s v="139-So Ogden Redev Automall"/>
        <s v="076-Wash Terrace Redev C B D"/>
        <s v="078-Wash Terrace Redev Southeast"/>
        <s v="127-Weber County Redev Summit-Eden"/>
        <s v="149-MIDA Falcon Hill"/>
      </sharedItems>
    </cacheField>
    <cacheField name="Entity-Name" numFmtId="0">
      <sharedItems count="78">
        <s v="001-Weber County General Fund          "/>
        <s v="002-Weber County G O Bond Fund         "/>
        <s v="003-Library                            "/>
        <s v="005-Weber School District              "/>
        <s v="006-Statewide School Basic Levy"/>
        <s v="007-Mosquito Abatement Distr           "/>
        <s v="008-Weber Basin Water - General        "/>
        <s v="015-Bona Vista Water Distr             "/>
        <s v="017-Central Weber Sewer Distr          "/>
        <s v="037-Marriott-Slaterville City          "/>
        <s v="038-Weber / Morgan Health              "/>
        <s v="041-Weber County Judgment Levy"/>
        <s v="055-Paramedic Fund                     "/>
        <s v="056-Weber Fire District                "/>
        <s v="071-Assess &amp; Collect / State           "/>
        <s v="072-Assess &amp; Collect / County          "/>
        <s v="104-Weber School Judgment Levy"/>
        <s v="117-Weber Area 911 And Em Serv         "/>
        <s v="118-Weber Fire G.O. Bond-2006          "/>
        <s v="129-Weber Fire Judgment Levy"/>
        <s v="130-Mar/Slat Redev Mar/Slat CDA 1"/>
        <s v="137-Charter School Weber"/>
        <s v="146-Weber County Flood Control"/>
        <s v="135-Mar/Slat Redev Jeremiah West"/>
        <s v="019-Ben Lomond Cemetery Distr"/>
        <s v="028-North Ogden City"/>
        <s v="084-North Ogden Redev C B D"/>
        <s v="119-North Ogden Judgment Levy"/>
        <s v="123-North View Fire Dist"/>
        <s v="133-No Ogden Redev Downtown CDA  (G2)"/>
        <s v="004-Ogden City School Distr"/>
        <s v="009-Weber Basin Water - Ogden"/>
        <s v="029-Ogden City"/>
        <s v="045-Ogden Redev C B D Mall #1"/>
        <s v="122-Ogden School Judgment Levy"/>
        <s v="136-Charter School Ogden"/>
        <s v="073-Ogden Redev 12 Street #10"/>
        <s v="074-Ogden Redev Lincoln #12"/>
        <s v="075-Ogden Redev South C B D #11"/>
        <s v="081-Ogden Redev Hinckley Airport #14"/>
        <s v="018-North Davis Sewer Distr"/>
        <s v="087-Ogden Redev Fairmount #15"/>
        <s v="106-Ogden Redev Ogden River  #22"/>
        <s v="124-Ogden Redev East Washington  #25"/>
        <s v="126-Ogden Redev Trackline EDC  #26"/>
        <s v="128-Ogden Redev So Wall EDA"/>
        <s v="049-Ogden Redev 25th Street"/>
        <s v="131-Ogden Redev Kiesel CDA"/>
        <s v="064-Ogden Redev Washington Blvd"/>
        <s v="140-Ogden Redev Adams CRA   (A28)      "/>
        <s v="141-Ogden Redev Continental CRA"/>
        <s v="099-Ogden Redev Wall Ave (A19)"/>
        <s v="031-Pleasant View City"/>
        <s v="115-Pleasant View Redev Bus Park  #1"/>
        <s v="010-Weber Basin Water - Riverdale"/>
        <s v="032-Riverdale City"/>
        <s v="114-Riverdale Redev 550 West"/>
        <s v="134-Riverdale Redev 700 West CDA"/>
        <s v="112-Riverdale Redev Riv Road"/>
        <s v="091-Riverdale Redev Weber River"/>
        <s v="014-Roy Water Conservancy Distr"/>
        <s v="033-Roy City"/>
        <s v="077-Roy Redev  New Iomega  #2"/>
        <s v="083-Roy Redev #3  City Center-Alb #272"/>
        <s v="012-Weber Basin Water - South Ogden"/>
        <s v="034-South Ogden City"/>
        <s v="088-So Ogden Redev 36th Street"/>
        <s v="108-So Ogden Redev Northwest  (C4)     "/>
        <s v="139-So Ogden Redev Automall  (C5)      "/>
        <s v="036-Washington Terrace City"/>
        <s v="076-Wash Terrace Redev C B D"/>
        <s v="078-Wash Terrace Redev Southeast"/>
        <s v="020-Eden Cemetery Distr"/>
        <s v="097-Unincorp Services Fund"/>
        <s v="127-Weber County Redev Summit-Eden"/>
        <s v="043-Powder Mntn Water &amp; Sewer Distr"/>
        <s v="148-Summit Road Overlay"/>
        <s v="149-MIDA Falcon Hill"/>
      </sharedItems>
    </cacheField>
    <cacheField name="Tax Area" numFmtId="0">
      <sharedItems containsSemiMixedTypes="0" containsString="0" containsNumber="1" containsInteger="1" minValue="93" maxValue="960"/>
    </cacheField>
    <cacheField name="State Code" numFmtId="0">
      <sharedItems containsSemiMixedTypes="0" containsString="0" containsNumber="1" containsInteger="1" minValue="8001" maxValue="9600"/>
    </cacheField>
    <cacheField name="Buy In" numFmtId="0">
      <sharedItems containsString="0" containsBlank="1" containsNumber="1" minValue="0" maxValue="1"/>
    </cacheField>
    <cacheField name="Real Taxable Value" numFmtId="164">
      <sharedItems containsSemiMixedTypes="0" containsString="0" containsNumber="1" containsInteger="1" minValue="0" maxValue="114389450"/>
    </cacheField>
    <cacheField name="Real Base" numFmtId="0">
      <sharedItems containsString="0" containsBlank="1" containsNumber="1" containsInteger="1" minValue="-636387" maxValue="34321430"/>
    </cacheField>
    <cacheField name="Real SubTotal" numFmtId="164">
      <sharedItems containsSemiMixedTypes="0" containsString="0" containsNumber="1" minValue="-3605723" maxValue="85787682"/>
    </cacheField>
    <cacheField name="State Taxable Value" numFmtId="3">
      <sharedItems containsSemiMixedTypes="0" containsString="0" containsNumber="1" containsInteger="1" minValue="0" maxValue="6889436"/>
    </cacheField>
    <cacheField name="State Base" numFmtId="0">
      <sharedItems containsString="0" containsBlank="1" containsNumber="1" containsInteger="1" minValue="0" maxValue="107848"/>
    </cacheField>
    <cacheField name="State SubTotal" numFmtId="3">
      <sharedItems containsSemiMixedTypes="0" containsString="0" containsNumber="1" minValue="-39912" maxValue="731802"/>
    </cacheField>
    <cacheField name="Real/State TOTAL" numFmtId="164">
      <sharedItems containsSemiMixedTypes="0" containsString="0" containsNumber="1" minValue="-3605723" maxValue="85787682"/>
    </cacheField>
    <cacheField name="Tax Rate" numFmtId="166">
      <sharedItems containsSemiMixedTypes="0" containsString="0" containsNumber="1" minValue="0" maxValue="7.4250000000000002E-3"/>
    </cacheField>
    <cacheField name="Total Real/State Increment" numFmtId="44">
      <sharedItems containsString="0" containsBlank="1" containsNumber="1" minValue="-26772.493275000001" maxValue="621396.57195000001"/>
    </cacheField>
    <cacheField name="Unsec Taxable Value" numFmtId="3">
      <sharedItems containsSemiMixedTypes="0" containsString="0" containsNumber="1" containsInteger="1" minValue="0" maxValue="75924809"/>
    </cacheField>
    <cacheField name="Unsec Base" numFmtId="0">
      <sharedItems containsString="0" containsBlank="1" containsNumber="1" containsInteger="1" minValue="0" maxValue="11743697"/>
    </cacheField>
    <cacheField name="Unsec TOTAL" numFmtId="164">
      <sharedItems containsSemiMixedTypes="0" containsString="0" containsNumber="1" minValue="-1391360" maxValue="75055841"/>
    </cacheField>
    <cacheField name="PY Rate" numFmtId="165">
      <sharedItems containsSemiMixedTypes="0" containsString="0" containsNumber="1" minValue="0" maxValue="7.8079999999999998E-3"/>
    </cacheField>
    <cacheField name="Total Unsecure Increment" numFmtId="44">
      <sharedItems containsSemiMixedTypes="0" containsString="0" containsNumber="1" minValue="-10863.738879999999" maxValue="351621.6039168"/>
    </cacheField>
    <cacheField name="Total Increment to Agency" numFmtId="44">
      <sharedItems containsSemiMixedTypes="0" containsString="0" containsNumber="1" minValue="-37636.232154999998" maxValue="663974.938926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bert, Steffani" refreshedDate="44609.631182407407" createdVersion="6" refreshedVersion="6" minRefreshableVersion="3" recordCount="1297" xr:uid="{2C875321-23DD-4FF9-AC98-A9A86876D70E}">
  <cacheSource type="worksheet">
    <worksheetSource ref="A2:U1299" sheet="CRA Project Area Report"/>
  </cacheSource>
  <cacheFields count="21">
    <cacheField name="AGENCY" numFmtId="0">
      <sharedItems count="10">
        <s v="MARRIOTT-SLATERVILLE"/>
        <s v="NORTH OGDEN"/>
        <s v="OGDEN"/>
        <s v="PLEASANT VIEW"/>
        <s v="RIVERDALE"/>
        <s v="ROY"/>
        <s v="SOUTH OGDEN"/>
        <s v="WASHINGTON TERRACE"/>
        <s v="WEBER COUNTY"/>
        <s v="MIDA"/>
      </sharedItems>
    </cacheField>
    <cacheField name="Project Area" numFmtId="0">
      <sharedItems count="28">
        <s v="130-Marriott / Slaterville CDA 1"/>
        <s v="135-Marriott / Slaterville Jeremiah West"/>
        <s v="084-North Ogden Redev C B D"/>
        <s v="133-North Ogden Redev Downtown"/>
        <s v="045-Ogden Redev C B D Mall #1"/>
        <s v="073-Ogden Redev 12 Street #10"/>
        <s v="074-Ogden Redev Lincoln #12"/>
        <s v="075-Ogden Redev South C B D #11"/>
        <s v="081-Ogden Redev Hinckley Airport #14"/>
        <s v="087-Ogden Redev Fairmount #15"/>
        <s v="106-Ogden Redev Ogden River  #22"/>
        <s v="124-Ogden Redev East Washington  #25"/>
        <s v="126-Ogden Redev Trackline EDA  #26"/>
        <s v="128-Ogden Redev So Wall EDA"/>
        <s v="131-Ogden Redev Kiesel CDA"/>
        <s v="140-Ogden Redev Adams CRA"/>
        <s v="141-Ogden Redev Continental CRA"/>
        <s v="115-Pleasant View Redev Bus Park  #1"/>
        <s v="114-Riverdale Redev 550 West"/>
        <s v="134-Riverdale Redev 700 West"/>
        <s v="077-Roy Redev  New Iomega  #2"/>
        <s v="083-Roy Redev #3  City Center-Alb #272"/>
        <s v="088-So Ogden Redev 36th Street"/>
        <s v="139-So Ogden Redev Automall"/>
        <s v="076-Wash Terrace Redev C B D"/>
        <s v="078-Wash Terrace Redev Southeast"/>
        <s v="127-Weber County Redev Summit-Eden"/>
        <s v="149-MIDA Falcon Hill"/>
      </sharedItems>
    </cacheField>
    <cacheField name="Entity-Name" numFmtId="0">
      <sharedItems/>
    </cacheField>
    <cacheField name="Tax Area" numFmtId="0">
      <sharedItems containsSemiMixedTypes="0" containsString="0" containsNumber="1" containsInteger="1" minValue="93" maxValue="960" count="65">
        <n v="495"/>
        <n v="910"/>
        <n v="509"/>
        <n v="273"/>
        <n v="923"/>
        <n v="503"/>
        <n v="505"/>
        <n v="504"/>
        <n v="93"/>
        <n v="837"/>
        <n v="246"/>
        <n v="846"/>
        <n v="251"/>
        <n v="844"/>
        <n v="252"/>
        <n v="845"/>
        <n v="265"/>
        <n v="854"/>
        <n v="266"/>
        <n v="297"/>
        <n v="838"/>
        <n v="390"/>
        <n v="814"/>
        <n v="482"/>
        <n v="876"/>
        <n v="486"/>
        <n v="487"/>
        <n v="492"/>
        <n v="497"/>
        <n v="498"/>
        <n v="496"/>
        <n v="499"/>
        <n v="521"/>
        <n v="522"/>
        <n v="523"/>
        <n v="525"/>
        <n v="526"/>
        <n v="430"/>
        <n v="960"/>
        <n v="478"/>
        <n v="428"/>
        <n v="959"/>
        <n v="427"/>
        <n v="422"/>
        <n v="957"/>
        <n v="506"/>
        <n v="507"/>
        <n v="508"/>
        <n v="254"/>
        <n v="272"/>
        <n v="298"/>
        <n v="847"/>
        <n v="518"/>
        <n v="253"/>
        <n v="922"/>
        <n v="255"/>
        <n v="858"/>
        <n v="488"/>
        <n v="489"/>
        <n v="490"/>
        <n v="491"/>
        <n v="544"/>
        <n v="545"/>
        <n v="546"/>
        <n v="549"/>
      </sharedItems>
    </cacheField>
    <cacheField name="State Code" numFmtId="0">
      <sharedItems containsSemiMixedTypes="0" containsString="0" containsNumber="1" containsInteger="1" minValue="8001" maxValue="9600"/>
    </cacheField>
    <cacheField name="Buy In" numFmtId="0">
      <sharedItems containsString="0" containsBlank="1" containsNumber="1" minValue="0" maxValue="1"/>
    </cacheField>
    <cacheField name="Real Taxable Value" numFmtId="164">
      <sharedItems containsSemiMixedTypes="0" containsString="0" containsNumber="1" containsInteger="1" minValue="0" maxValue="114389450"/>
    </cacheField>
    <cacheField name="Real Base" numFmtId="0">
      <sharedItems containsString="0" containsBlank="1" containsNumber="1" containsInteger="1" minValue="-636387" maxValue="34321430"/>
    </cacheField>
    <cacheField name="Real SubTotal" numFmtId="164">
      <sharedItems containsSemiMixedTypes="0" containsString="0" containsNumber="1" minValue="-3605723" maxValue="85787682"/>
    </cacheField>
    <cacheField name="State Taxable Value" numFmtId="3">
      <sharedItems containsSemiMixedTypes="0" containsString="0" containsNumber="1" containsInteger="1" minValue="0" maxValue="6889436"/>
    </cacheField>
    <cacheField name="State Base" numFmtId="0">
      <sharedItems containsString="0" containsBlank="1" containsNumber="1" containsInteger="1" minValue="0" maxValue="107848"/>
    </cacheField>
    <cacheField name="State SubTotal" numFmtId="3">
      <sharedItems containsSemiMixedTypes="0" containsString="0" containsNumber="1" minValue="-39912" maxValue="731802"/>
    </cacheField>
    <cacheField name="Real/State TOTAL" numFmtId="164">
      <sharedItems containsSemiMixedTypes="0" containsString="0" containsNumber="1" minValue="-3605723" maxValue="85787682"/>
    </cacheField>
    <cacheField name="Tax Rate" numFmtId="166">
      <sharedItems containsSemiMixedTypes="0" containsString="0" containsNumber="1" minValue="0" maxValue="7.4250000000000002E-3"/>
    </cacheField>
    <cacheField name="Total Real/State Increment" numFmtId="44">
      <sharedItems containsString="0" containsBlank="1" containsNumber="1" minValue="-26772.493275000001" maxValue="621396.57195000001"/>
    </cacheField>
    <cacheField name="Unsec Taxable Value" numFmtId="3">
      <sharedItems containsSemiMixedTypes="0" containsString="0" containsNumber="1" containsInteger="1" minValue="0" maxValue="75924809"/>
    </cacheField>
    <cacheField name="Unsec Base" numFmtId="0">
      <sharedItems containsString="0" containsBlank="1" containsNumber="1" containsInteger="1" minValue="0" maxValue="11743697"/>
    </cacheField>
    <cacheField name="Unsec TOTAL" numFmtId="164">
      <sharedItems containsSemiMixedTypes="0" containsString="0" containsNumber="1" minValue="-1391360" maxValue="75055841"/>
    </cacheField>
    <cacheField name="PY Rate" numFmtId="165">
      <sharedItems containsSemiMixedTypes="0" containsString="0" containsNumber="1" minValue="0" maxValue="7.8079999999999998E-3"/>
    </cacheField>
    <cacheField name="Total Unsecure Increment" numFmtId="44">
      <sharedItems containsSemiMixedTypes="0" containsString="0" containsNumber="1" minValue="-10863.738879999999" maxValue="351621.6039168"/>
    </cacheField>
    <cacheField name="Total Increment to Agency" numFmtId="44">
      <sharedItems containsSemiMixedTypes="0" containsString="0" containsNumber="1" minValue="-37636.232154999998" maxValue="663974.938926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7">
  <r>
    <x v="0"/>
    <x v="0"/>
    <n v="495"/>
    <n v="8600"/>
    <n v="0.65"/>
    <n v="17402392"/>
    <n v="31239"/>
    <n v="11291249.450000001"/>
    <n v="9683"/>
    <m/>
    <n v="6293.95"/>
    <n v="11297543.4"/>
    <n v="1.4239999999999999E-3"/>
    <n v="16087.7018016"/>
    <n v="324087"/>
    <n v="0"/>
    <n v="210656.55000000002"/>
    <n v="1.72E-3"/>
    <n v="362.32926600000002"/>
    <n v="16450.031067600001"/>
  </r>
  <r>
    <x v="0"/>
    <x v="1"/>
    <n v="495"/>
    <n v="8600"/>
    <n v="0.65"/>
    <n v="17402392"/>
    <n v="31239"/>
    <n v="11291249.450000001"/>
    <n v="9683"/>
    <m/>
    <n v="6293.95"/>
    <n v="11297543.4"/>
    <n v="1.4100000000000001E-4"/>
    <n v="1592.9536194000002"/>
    <n v="324087"/>
    <n v="0"/>
    <n v="210656.55000000002"/>
    <n v="1.85E-4"/>
    <n v="38.971461750000003"/>
    <n v="1631.9250811500001"/>
  </r>
  <r>
    <x v="0"/>
    <x v="2"/>
    <n v="495"/>
    <n v="8600"/>
    <n v="0.65"/>
    <n v="17402392"/>
    <n v="31239"/>
    <n v="11291249.450000001"/>
    <n v="9683"/>
    <m/>
    <n v="6293.95"/>
    <n v="11297543.4"/>
    <n v="4.7399999999999997E-4"/>
    <n v="5355.0355715999995"/>
    <n v="324087"/>
    <n v="0"/>
    <n v="210656.55000000002"/>
    <n v="4.5800000000000002E-4"/>
    <n v="96.480699900000019"/>
    <n v="5451.5162714999997"/>
  </r>
  <r>
    <x v="0"/>
    <x v="3"/>
    <n v="495"/>
    <n v="8600"/>
    <n v="0.65"/>
    <n v="17402392"/>
    <n v="31239"/>
    <n v="11291249.450000001"/>
    <n v="9683"/>
    <m/>
    <n v="6293.95"/>
    <n v="11297543.4"/>
    <n v="5.4999999999999997E-3"/>
    <n v="62136.488700000002"/>
    <n v="324087"/>
    <n v="0"/>
    <n v="210656.55000000002"/>
    <n v="5.8060000000000004E-3"/>
    <n v="1223.0719293000002"/>
    <n v="63359.560629300002"/>
  </r>
  <r>
    <x v="0"/>
    <x v="4"/>
    <n v="495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5"/>
    <n v="495"/>
    <n v="8600"/>
    <n v="0.65"/>
    <n v="17402392"/>
    <n v="31239"/>
    <n v="11291249.450000001"/>
    <n v="9683"/>
    <m/>
    <n v="6293.95"/>
    <n v="11297543.4"/>
    <n v="8.3999999999999995E-5"/>
    <n v="948.99364559999992"/>
    <n v="324087"/>
    <n v="0"/>
    <n v="210656.55000000002"/>
    <n v="9.3999999999999994E-5"/>
    <n v="19.801715699999999"/>
    <n v="968.79536129999997"/>
  </r>
  <r>
    <x v="0"/>
    <x v="6"/>
    <n v="495"/>
    <n v="8600"/>
    <n v="0.65"/>
    <n v="17402392"/>
    <n v="31239"/>
    <n v="11291249.450000001"/>
    <n v="9683"/>
    <m/>
    <n v="6293.95"/>
    <n v="11297543.4"/>
    <n v="1.3200000000000001E-4"/>
    <n v="1491.2757288000003"/>
    <n v="324087"/>
    <n v="0"/>
    <n v="210656.55000000002"/>
    <n v="1.46E-4"/>
    <n v="30.755856300000001"/>
    <n v="1522.0315851000003"/>
  </r>
  <r>
    <x v="0"/>
    <x v="7"/>
    <n v="495"/>
    <n v="8600"/>
    <n v="0.65"/>
    <n v="17402392"/>
    <n v="31239"/>
    <n v="11291249.450000001"/>
    <n v="9683"/>
    <m/>
    <n v="6293.95"/>
    <n v="11297543.4"/>
    <n v="1.8799999999999999E-4"/>
    <n v="2123.9381592"/>
    <n v="324087"/>
    <n v="0"/>
    <n v="210656.55000000002"/>
    <n v="2.1100000000000001E-4"/>
    <n v="44.448532050000004"/>
    <n v="2168.3866912499998"/>
  </r>
  <r>
    <x v="0"/>
    <x v="8"/>
    <n v="495"/>
    <n v="8600"/>
    <n v="0.65"/>
    <n v="17402392"/>
    <n v="31239"/>
    <n v="11291249.450000001"/>
    <n v="9683"/>
    <m/>
    <n v="6293.95"/>
    <n v="11297543.4"/>
    <n v="5.0299999999999997E-4"/>
    <n v="5682.6643302000002"/>
    <n v="324087"/>
    <n v="0"/>
    <n v="210656.55000000002"/>
    <n v="5.6400000000000005E-4"/>
    <n v="118.81029420000002"/>
    <n v="5801.4746243999998"/>
  </r>
  <r>
    <x v="0"/>
    <x v="9"/>
    <n v="495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10"/>
    <n v="495"/>
    <n v="8600"/>
    <n v="0.65"/>
    <n v="17402392"/>
    <n v="31239"/>
    <n v="11291249.450000001"/>
    <n v="9683"/>
    <m/>
    <n v="6293.95"/>
    <n v="11297543.4"/>
    <n v="8.2000000000000001E-5"/>
    <n v="926.39855880000005"/>
    <n v="324087"/>
    <n v="0"/>
    <n v="210656.55000000002"/>
    <n v="9.2E-5"/>
    <n v="19.3804026"/>
    <n v="945.77896140000007"/>
  </r>
  <r>
    <x v="0"/>
    <x v="11"/>
    <n v="495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12"/>
    <n v="495"/>
    <n v="8600"/>
    <n v="0.65"/>
    <n v="17402392"/>
    <n v="31239"/>
    <n v="11291249.450000001"/>
    <n v="9683"/>
    <m/>
    <n v="6293.95"/>
    <n v="11297543.4"/>
    <n v="1.36E-4"/>
    <n v="1536.4659024"/>
    <n v="324087"/>
    <n v="0"/>
    <n v="210656.55000000002"/>
    <n v="1.35E-4"/>
    <n v="28.438634250000003"/>
    <n v="1564.90453665"/>
  </r>
  <r>
    <x v="0"/>
    <x v="13"/>
    <n v="495"/>
    <n v="8600"/>
    <n v="0.65"/>
    <n v="17402392"/>
    <n v="31239"/>
    <n v="11291249.450000001"/>
    <n v="9683"/>
    <m/>
    <n v="6293.95"/>
    <n v="11297543.4"/>
    <n v="1.2210000000000001E-3"/>
    <n v="13794.300491400001"/>
    <n v="324087"/>
    <n v="0"/>
    <n v="210656.55000000002"/>
    <n v="1.3780000000000001E-3"/>
    <n v="290.28472590000007"/>
    <n v="14084.585217300002"/>
  </r>
  <r>
    <x v="0"/>
    <x v="14"/>
    <n v="495"/>
    <n v="8600"/>
    <n v="0"/>
    <n v="17402392"/>
    <n v="31239"/>
    <n v="0"/>
    <n v="9683"/>
    <m/>
    <n v="0"/>
    <n v="0"/>
    <n v="1.2E-5"/>
    <n v="0"/>
    <n v="324087"/>
    <n v="0"/>
    <n v="0"/>
    <n v="1.2E-5"/>
    <n v="0"/>
    <n v="0"/>
  </r>
  <r>
    <x v="0"/>
    <x v="15"/>
    <n v="495"/>
    <n v="8600"/>
    <n v="0"/>
    <n v="17402392"/>
    <n v="31239"/>
    <n v="0"/>
    <n v="9683"/>
    <m/>
    <n v="0"/>
    <n v="0"/>
    <n v="2.14E-4"/>
    <n v="0"/>
    <n v="324087"/>
    <n v="0"/>
    <n v="0"/>
    <n v="2.4000000000000001E-4"/>
    <n v="0"/>
    <n v="0"/>
  </r>
  <r>
    <x v="0"/>
    <x v="16"/>
    <n v="495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17"/>
    <n v="495"/>
    <n v="8600"/>
    <n v="0.65"/>
    <n v="17402392"/>
    <n v="31239"/>
    <n v="11291249.450000001"/>
    <n v="9683"/>
    <m/>
    <n v="6293.95"/>
    <n v="11297543.4"/>
    <n v="2.1499999999999999E-4"/>
    <n v="2428.9718309999998"/>
    <n v="324087"/>
    <n v="0"/>
    <n v="210656.55000000002"/>
    <n v="2.41E-4"/>
    <n v="50.768228550000003"/>
    <n v="2479.7400595499998"/>
  </r>
  <r>
    <x v="0"/>
    <x v="18"/>
    <n v="495"/>
    <n v="8600"/>
    <n v="0.65"/>
    <n v="17402392"/>
    <n v="31239"/>
    <n v="11291249.450000001"/>
    <n v="9683"/>
    <m/>
    <n v="6293.95"/>
    <n v="11297543.4"/>
    <n v="4.8000000000000001E-5"/>
    <n v="542.28208319999999"/>
    <n v="324087"/>
    <n v="0"/>
    <n v="210656.55000000002"/>
    <n v="5.7000000000000003E-5"/>
    <n v="12.007423350000002"/>
    <n v="554.28950654999994"/>
  </r>
  <r>
    <x v="0"/>
    <x v="19"/>
    <n v="495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20"/>
    <n v="495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21"/>
    <n v="495"/>
    <n v="8600"/>
    <n v="0.65"/>
    <n v="17402392"/>
    <n v="31239"/>
    <n v="11291249.450000001"/>
    <n v="9683"/>
    <m/>
    <n v="6293.95"/>
    <n v="11297543.4"/>
    <n v="6.6000000000000005E-5"/>
    <n v="745.63786440000013"/>
    <n v="324087"/>
    <n v="0"/>
    <n v="210656.55000000002"/>
    <n v="6.2000000000000003E-5"/>
    <n v="13.060706100000001"/>
    <n v="758.69857050000007"/>
  </r>
  <r>
    <x v="0"/>
    <x v="22"/>
    <n v="495"/>
    <n v="8600"/>
    <n v="0.65"/>
    <n v="17402392"/>
    <n v="31239"/>
    <n v="11291249.450000001"/>
    <n v="9683"/>
    <m/>
    <n v="6293.95"/>
    <n v="11297543.4"/>
    <n v="4.6E-5"/>
    <n v="519.6869964"/>
    <n v="324087"/>
    <n v="0"/>
    <n v="210656.55000000002"/>
    <n v="2.5999999999999998E-5"/>
    <n v="5.4770703000000003"/>
    <n v="525.16406670000003"/>
  </r>
  <r>
    <x v="0"/>
    <x v="0"/>
    <n v="910"/>
    <n v="8600"/>
    <n v="0.65"/>
    <n v="0"/>
    <m/>
    <n v="0"/>
    <n v="962"/>
    <m/>
    <n v="625.30000000000007"/>
    <n v="625.30000000000007"/>
    <n v="1.4239999999999999E-3"/>
    <n v="0.89042720000000009"/>
    <n v="0"/>
    <n v="0"/>
    <n v="0"/>
    <n v="1.72E-3"/>
    <n v="0"/>
    <n v="0.89042720000000009"/>
  </r>
  <r>
    <x v="0"/>
    <x v="1"/>
    <n v="910"/>
    <n v="8600"/>
    <n v="0.65"/>
    <n v="0"/>
    <m/>
    <n v="0"/>
    <n v="962"/>
    <m/>
    <n v="625.30000000000007"/>
    <n v="625.30000000000007"/>
    <n v="1.4100000000000001E-4"/>
    <n v="8.8167300000000018E-2"/>
    <n v="0"/>
    <n v="0"/>
    <n v="0"/>
    <n v="1.85E-4"/>
    <n v="0"/>
    <n v="8.8167300000000018E-2"/>
  </r>
  <r>
    <x v="0"/>
    <x v="2"/>
    <n v="910"/>
    <n v="8600"/>
    <n v="0.65"/>
    <n v="0"/>
    <m/>
    <n v="0"/>
    <n v="962"/>
    <m/>
    <n v="625.30000000000007"/>
    <n v="625.30000000000007"/>
    <n v="4.7399999999999997E-4"/>
    <n v="0.29639219999999999"/>
    <n v="0"/>
    <n v="0"/>
    <n v="0"/>
    <n v="4.5800000000000002E-4"/>
    <n v="0"/>
    <n v="0.29639219999999999"/>
  </r>
  <r>
    <x v="0"/>
    <x v="3"/>
    <n v="910"/>
    <n v="8600"/>
    <n v="0.65"/>
    <n v="0"/>
    <m/>
    <n v="0"/>
    <n v="962"/>
    <m/>
    <n v="625.30000000000007"/>
    <n v="625.30000000000007"/>
    <n v="5.4999999999999997E-3"/>
    <n v="3.4391500000000002"/>
    <n v="0"/>
    <n v="0"/>
    <n v="0"/>
    <n v="5.8060000000000004E-3"/>
    <n v="0"/>
    <n v="3.4391500000000002"/>
  </r>
  <r>
    <x v="0"/>
    <x v="4"/>
    <n v="910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5"/>
    <n v="910"/>
    <n v="8600"/>
    <n v="0.65"/>
    <n v="0"/>
    <m/>
    <n v="0"/>
    <n v="962"/>
    <m/>
    <n v="625.30000000000007"/>
    <n v="625.30000000000007"/>
    <n v="8.3999999999999995E-5"/>
    <n v="5.2525200000000001E-2"/>
    <n v="0"/>
    <n v="0"/>
    <n v="0"/>
    <n v="9.3999999999999994E-5"/>
    <n v="0"/>
    <n v="5.2525200000000001E-2"/>
  </r>
  <r>
    <x v="0"/>
    <x v="6"/>
    <n v="910"/>
    <n v="8600"/>
    <n v="0.65"/>
    <n v="0"/>
    <m/>
    <n v="0"/>
    <n v="962"/>
    <m/>
    <n v="625.30000000000007"/>
    <n v="625.30000000000007"/>
    <n v="1.3200000000000001E-4"/>
    <n v="8.2539600000000019E-2"/>
    <n v="0"/>
    <n v="0"/>
    <n v="0"/>
    <n v="1.46E-4"/>
    <n v="0"/>
    <n v="8.2539600000000019E-2"/>
  </r>
  <r>
    <x v="0"/>
    <x v="7"/>
    <n v="910"/>
    <n v="8600"/>
    <n v="0.65"/>
    <n v="0"/>
    <m/>
    <n v="0"/>
    <n v="962"/>
    <m/>
    <n v="625.30000000000007"/>
    <n v="625.30000000000007"/>
    <n v="1.8799999999999999E-4"/>
    <n v="0.11755640000000001"/>
    <n v="0"/>
    <n v="0"/>
    <n v="0"/>
    <n v="2.1100000000000001E-4"/>
    <n v="0"/>
    <n v="0.11755640000000001"/>
  </r>
  <r>
    <x v="0"/>
    <x v="9"/>
    <n v="910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10"/>
    <n v="910"/>
    <n v="8600"/>
    <n v="0.65"/>
    <n v="0"/>
    <m/>
    <n v="0"/>
    <n v="962"/>
    <m/>
    <n v="625.30000000000007"/>
    <n v="625.30000000000007"/>
    <n v="8.2000000000000001E-5"/>
    <n v="5.1274600000000004E-2"/>
    <n v="0"/>
    <n v="0"/>
    <n v="0"/>
    <n v="9.2E-5"/>
    <n v="0"/>
    <n v="5.1274600000000004E-2"/>
  </r>
  <r>
    <x v="0"/>
    <x v="11"/>
    <n v="910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12"/>
    <n v="910"/>
    <n v="8600"/>
    <n v="0.65"/>
    <n v="0"/>
    <m/>
    <n v="0"/>
    <n v="962"/>
    <m/>
    <n v="625.30000000000007"/>
    <n v="625.30000000000007"/>
    <n v="1.36E-4"/>
    <n v="8.5040800000000014E-2"/>
    <n v="0"/>
    <m/>
    <n v="0"/>
    <n v="1.35E-4"/>
    <n v="0"/>
    <n v="8.5040800000000014E-2"/>
  </r>
  <r>
    <x v="0"/>
    <x v="13"/>
    <n v="910"/>
    <n v="8600"/>
    <n v="0.65"/>
    <n v="0"/>
    <m/>
    <n v="0"/>
    <n v="962"/>
    <m/>
    <n v="625.30000000000007"/>
    <n v="625.30000000000007"/>
    <n v="1.2210000000000001E-3"/>
    <n v="0.76349130000000009"/>
    <n v="0"/>
    <m/>
    <n v="0"/>
    <n v="1.3780000000000001E-3"/>
    <n v="0"/>
    <n v="0.76349130000000009"/>
  </r>
  <r>
    <x v="0"/>
    <x v="14"/>
    <n v="910"/>
    <n v="8600"/>
    <n v="0"/>
    <n v="0"/>
    <m/>
    <n v="0"/>
    <n v="962"/>
    <m/>
    <n v="0"/>
    <n v="0"/>
    <n v="1.2E-5"/>
    <n v="0"/>
    <n v="0"/>
    <m/>
    <n v="0"/>
    <n v="1.2E-5"/>
    <n v="0"/>
    <n v="0"/>
  </r>
  <r>
    <x v="0"/>
    <x v="15"/>
    <n v="910"/>
    <n v="8600"/>
    <n v="0"/>
    <n v="0"/>
    <m/>
    <n v="0"/>
    <n v="962"/>
    <m/>
    <n v="0"/>
    <n v="0"/>
    <n v="2.14E-4"/>
    <n v="0"/>
    <n v="0"/>
    <n v="0"/>
    <n v="0"/>
    <n v="2.4000000000000001E-4"/>
    <n v="0"/>
    <n v="0"/>
  </r>
  <r>
    <x v="0"/>
    <x v="16"/>
    <n v="910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17"/>
    <n v="910"/>
    <n v="8600"/>
    <n v="0.65"/>
    <n v="0"/>
    <m/>
    <n v="0"/>
    <n v="962"/>
    <m/>
    <n v="625.30000000000007"/>
    <n v="625.30000000000007"/>
    <n v="2.1499999999999999E-4"/>
    <n v="0.13443950000000002"/>
    <n v="0"/>
    <n v="0"/>
    <n v="0"/>
    <n v="2.41E-4"/>
    <n v="0"/>
    <n v="0.13443950000000002"/>
  </r>
  <r>
    <x v="0"/>
    <x v="18"/>
    <n v="910"/>
    <n v="8600"/>
    <n v="0.65"/>
    <n v="0"/>
    <m/>
    <n v="0"/>
    <n v="962"/>
    <m/>
    <n v="625.30000000000007"/>
    <n v="625.30000000000007"/>
    <n v="4.8000000000000001E-5"/>
    <n v="3.0014400000000004E-2"/>
    <n v="0"/>
    <n v="0"/>
    <n v="0"/>
    <n v="5.7000000000000003E-5"/>
    <n v="0"/>
    <n v="3.0014400000000004E-2"/>
  </r>
  <r>
    <x v="0"/>
    <x v="19"/>
    <n v="910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20"/>
    <n v="910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21"/>
    <n v="910"/>
    <n v="8600"/>
    <n v="0.65"/>
    <n v="0"/>
    <m/>
    <n v="0"/>
    <n v="962"/>
    <m/>
    <n v="625.30000000000007"/>
    <n v="625.30000000000007"/>
    <n v="6.6000000000000005E-5"/>
    <n v="4.1269800000000009E-2"/>
    <n v="0"/>
    <n v="0"/>
    <n v="0"/>
    <n v="6.2000000000000003E-5"/>
    <n v="0"/>
    <n v="4.1269800000000009E-2"/>
  </r>
  <r>
    <x v="0"/>
    <x v="22"/>
    <n v="910"/>
    <n v="8600"/>
    <n v="0.65"/>
    <n v="0"/>
    <m/>
    <n v="0"/>
    <n v="962"/>
    <m/>
    <n v="625.30000000000007"/>
    <n v="625.30000000000007"/>
    <n v="4.6E-5"/>
    <n v="2.8763800000000003E-2"/>
    <n v="0"/>
    <n v="0"/>
    <n v="0"/>
    <n v="2.5999999999999998E-5"/>
    <n v="0"/>
    <n v="2.8763800000000003E-2"/>
  </r>
  <r>
    <x v="1"/>
    <x v="0"/>
    <n v="509"/>
    <n v="8601"/>
    <n v="0.55000000000000004"/>
    <n v="15806301"/>
    <n v="5309954"/>
    <n v="5772990.8500000006"/>
    <n v="28796"/>
    <m/>
    <n v="15837.800000000001"/>
    <n v="5788828.6500000004"/>
    <n v="1.4239999999999999E-3"/>
    <n v="8243.2919975999994"/>
    <n v="1706501"/>
    <n v="372992"/>
    <n v="733429.95000000007"/>
    <n v="1.72E-3"/>
    <n v="1261.4995140000001"/>
    <n v="9504.7915116000004"/>
  </r>
  <r>
    <x v="1"/>
    <x v="1"/>
    <n v="509"/>
    <n v="8601"/>
    <n v="0.55000000000000004"/>
    <n v="15806301"/>
    <n v="5309954"/>
    <n v="5772990.8500000006"/>
    <n v="28796"/>
    <m/>
    <n v="15837.800000000001"/>
    <n v="5788828.6500000004"/>
    <n v="1.4100000000000001E-4"/>
    <n v="816.22483965000015"/>
    <n v="1706501"/>
    <n v="372992"/>
    <n v="733429.95000000007"/>
    <n v="1.85E-4"/>
    <n v="135.68454075000002"/>
    <n v="951.90938040000015"/>
  </r>
  <r>
    <x v="1"/>
    <x v="2"/>
    <n v="509"/>
    <n v="8601"/>
    <n v="0.55000000000000004"/>
    <n v="15806301"/>
    <n v="5309954"/>
    <n v="5772990.8500000006"/>
    <n v="28796"/>
    <m/>
    <n v="15837.800000000001"/>
    <n v="5788828.6500000004"/>
    <n v="4.7399999999999997E-4"/>
    <n v="2743.9047801000002"/>
    <n v="1706501"/>
    <n v="372992"/>
    <n v="733429.95000000007"/>
    <n v="4.5800000000000002E-4"/>
    <n v="335.91091710000006"/>
    <n v="3079.8156972000002"/>
  </r>
  <r>
    <x v="1"/>
    <x v="3"/>
    <n v="509"/>
    <n v="8601"/>
    <n v="0.5"/>
    <n v="15806301"/>
    <n v="5309954"/>
    <n v="5248173.5"/>
    <n v="28796"/>
    <m/>
    <n v="14398"/>
    <n v="5262571.5"/>
    <n v="5.4999999999999997E-3"/>
    <n v="28944.143249999997"/>
    <n v="1706501"/>
    <n v="372992"/>
    <n v="666754.5"/>
    <n v="5.8060000000000004E-3"/>
    <n v="3871.1766270000003"/>
    <n v="32815.319876999994"/>
  </r>
  <r>
    <x v="1"/>
    <x v="4"/>
    <n v="509"/>
    <n v="8601"/>
    <n v="0.5"/>
    <n v="15806301"/>
    <n v="5309954"/>
    <n v="5248173.5"/>
    <n v="28796"/>
    <m/>
    <n v="14398"/>
    <n v="5262571.5"/>
    <n v="0"/>
    <n v="0"/>
    <n v="1706501"/>
    <n v="372992"/>
    <n v="666754.5"/>
    <n v="0"/>
    <n v="0"/>
    <n v="0"/>
  </r>
  <r>
    <x v="1"/>
    <x v="5"/>
    <n v="509"/>
    <n v="8601"/>
    <n v="0.5"/>
    <n v="15806301"/>
    <n v="5309954"/>
    <n v="5248173.5"/>
    <n v="28796"/>
    <m/>
    <n v="14398"/>
    <n v="5262571.5"/>
    <n v="8.3999999999999995E-5"/>
    <n v="442.05600599999997"/>
    <n v="1706501"/>
    <n v="372992"/>
    <n v="666754.5"/>
    <n v="9.3999999999999994E-5"/>
    <n v="62.674923"/>
    <n v="504.73092899999995"/>
  </r>
  <r>
    <x v="1"/>
    <x v="6"/>
    <n v="509"/>
    <n v="8601"/>
    <n v="0.5"/>
    <n v="15806301"/>
    <n v="5309954"/>
    <n v="5248173.5"/>
    <n v="28796"/>
    <m/>
    <n v="14398"/>
    <n v="5262571.5"/>
    <n v="1.3200000000000001E-4"/>
    <n v="694.65943800000002"/>
    <n v="1706501"/>
    <n v="372992"/>
    <n v="666754.5"/>
    <n v="1.46E-4"/>
    <n v="97.346157000000005"/>
    <n v="792.00559500000008"/>
  </r>
  <r>
    <x v="1"/>
    <x v="7"/>
    <n v="509"/>
    <n v="8601"/>
    <n v="0.5"/>
    <n v="15806301"/>
    <n v="5309954"/>
    <n v="5248173.5"/>
    <n v="28796"/>
    <m/>
    <n v="14398"/>
    <n v="5262571.5"/>
    <n v="1.8799999999999999E-4"/>
    <n v="989.36344199999996"/>
    <n v="1706501"/>
    <n v="372992"/>
    <n v="666754.5"/>
    <n v="2.1100000000000001E-4"/>
    <n v="140.68519950000001"/>
    <n v="1130.0486415"/>
  </r>
  <r>
    <x v="1"/>
    <x v="8"/>
    <n v="509"/>
    <n v="8601"/>
    <n v="0.5"/>
    <n v="15806301"/>
    <n v="5309954"/>
    <n v="5248173.5"/>
    <n v="28796"/>
    <m/>
    <n v="14398"/>
    <n v="5262571.5"/>
    <n v="5.0299999999999997E-4"/>
    <n v="2647.0734644999998"/>
    <n v="1706501"/>
    <n v="372992"/>
    <n v="666754.5"/>
    <n v="5.6400000000000005E-4"/>
    <n v="376.04953800000004"/>
    <n v="3023.1230025"/>
  </r>
  <r>
    <x v="1"/>
    <x v="9"/>
    <n v="509"/>
    <n v="8601"/>
    <n v="0"/>
    <n v="15806301"/>
    <n v="5309954"/>
    <n v="0"/>
    <n v="28796"/>
    <m/>
    <n v="0"/>
    <n v="0"/>
    <n v="0"/>
    <n v="0"/>
    <n v="1706501"/>
    <n v="372992"/>
    <n v="0"/>
    <n v="0"/>
    <n v="0"/>
    <n v="0"/>
  </r>
  <r>
    <x v="1"/>
    <x v="10"/>
    <n v="509"/>
    <n v="8601"/>
    <n v="0.55000000000000004"/>
    <n v="15806301"/>
    <n v="5309954"/>
    <n v="5772990.8500000006"/>
    <n v="28796"/>
    <m/>
    <n v="15837.800000000001"/>
    <n v="5788828.6500000004"/>
    <n v="8.2000000000000001E-5"/>
    <n v="474.68394930000005"/>
    <n v="1706501"/>
    <n v="372992"/>
    <n v="733429.95000000007"/>
    <n v="9.2E-5"/>
    <n v="67.475555400000005"/>
    <n v="542.15950470000007"/>
  </r>
  <r>
    <x v="1"/>
    <x v="11"/>
    <n v="509"/>
    <n v="8601"/>
    <n v="0.55000000000000004"/>
    <n v="15806301"/>
    <n v="5309954"/>
    <n v="5772990.8500000006"/>
    <n v="28796"/>
    <m/>
    <n v="15837.800000000001"/>
    <n v="5788828.6500000004"/>
    <n v="0"/>
    <n v="0"/>
    <n v="1706501"/>
    <n v="372992"/>
    <n v="733429.95000000007"/>
    <n v="0"/>
    <n v="0"/>
    <n v="0"/>
  </r>
  <r>
    <x v="1"/>
    <x v="12"/>
    <n v="509"/>
    <n v="8601"/>
    <n v="0.55000000000000004"/>
    <n v="15806301"/>
    <n v="5309954"/>
    <n v="5772990.8500000006"/>
    <n v="28796"/>
    <m/>
    <n v="15837.800000000001"/>
    <n v="5788828.6500000004"/>
    <n v="1.36E-4"/>
    <n v="787.28069640000001"/>
    <n v="1706501"/>
    <n v="372992"/>
    <n v="733429.95000000007"/>
    <n v="1.35E-4"/>
    <n v="99.01304325000001"/>
    <n v="886.29373965000002"/>
  </r>
  <r>
    <x v="1"/>
    <x v="13"/>
    <n v="509"/>
    <n v="8601"/>
    <n v="0.5"/>
    <n v="15806301"/>
    <n v="5309954"/>
    <n v="5248173.5"/>
    <n v="28796"/>
    <m/>
    <n v="14398"/>
    <n v="5262571.5"/>
    <n v="1.2210000000000001E-3"/>
    <n v="6425.5998015000005"/>
    <n v="1706501"/>
    <n v="372992"/>
    <n v="666754.5"/>
    <n v="1.3780000000000001E-3"/>
    <n v="918.78770100000008"/>
    <n v="7344.3875025000007"/>
  </r>
  <r>
    <x v="1"/>
    <x v="14"/>
    <n v="509"/>
    <n v="8601"/>
    <n v="0"/>
    <n v="15806301"/>
    <n v="5309954"/>
    <n v="0"/>
    <n v="28796"/>
    <m/>
    <n v="0"/>
    <n v="0"/>
    <n v="1.2E-5"/>
    <n v="0"/>
    <n v="1706501"/>
    <n v="372992"/>
    <n v="0"/>
    <n v="1.2E-5"/>
    <n v="0"/>
    <n v="0"/>
  </r>
  <r>
    <x v="1"/>
    <x v="15"/>
    <n v="509"/>
    <n v="8601"/>
    <n v="0"/>
    <n v="15806301"/>
    <n v="5309954"/>
    <n v="0"/>
    <n v="28796"/>
    <m/>
    <n v="0"/>
    <n v="0"/>
    <n v="2.14E-4"/>
    <n v="0"/>
    <n v="1706501"/>
    <n v="372992"/>
    <n v="0"/>
    <n v="2.4000000000000001E-4"/>
    <n v="0"/>
    <n v="0"/>
  </r>
  <r>
    <x v="1"/>
    <x v="16"/>
    <n v="509"/>
    <n v="8601"/>
    <n v="0.5"/>
    <n v="15806301"/>
    <n v="5309954"/>
    <n v="5248173.5"/>
    <n v="28796"/>
    <m/>
    <n v="14398"/>
    <n v="5262571.5"/>
    <n v="0"/>
    <n v="0"/>
    <n v="1706501"/>
    <n v="372992"/>
    <n v="666754.5"/>
    <n v="0"/>
    <n v="0"/>
    <n v="0"/>
  </r>
  <r>
    <x v="1"/>
    <x v="17"/>
    <n v="509"/>
    <n v="8601"/>
    <n v="0"/>
    <n v="15806301"/>
    <n v="5309954"/>
    <n v="0"/>
    <n v="28796"/>
    <m/>
    <n v="0"/>
    <n v="0"/>
    <n v="2.1499999999999999E-4"/>
    <n v="0"/>
    <n v="1706501"/>
    <n v="372992"/>
    <n v="0"/>
    <n v="2.41E-4"/>
    <n v="0"/>
    <n v="0"/>
  </r>
  <r>
    <x v="1"/>
    <x v="18"/>
    <n v="509"/>
    <n v="8601"/>
    <n v="0.5"/>
    <n v="15806301"/>
    <n v="5309954"/>
    <n v="5248173.5"/>
    <n v="28796"/>
    <m/>
    <n v="14398"/>
    <n v="5262571.5"/>
    <n v="4.8000000000000001E-5"/>
    <n v="252.603432"/>
    <n v="1706501"/>
    <n v="372992"/>
    <n v="666754.5"/>
    <n v="5.7000000000000003E-5"/>
    <n v="38.0050065"/>
    <n v="290.60843849999998"/>
  </r>
  <r>
    <x v="1"/>
    <x v="19"/>
    <n v="509"/>
    <n v="8601"/>
    <n v="0.5"/>
    <n v="15806301"/>
    <n v="5309954"/>
    <n v="5248173.5"/>
    <n v="28796"/>
    <m/>
    <n v="14398"/>
    <n v="5262571.5"/>
    <n v="0"/>
    <n v="0"/>
    <n v="1706501"/>
    <n v="372992"/>
    <n v="666754.5"/>
    <n v="0"/>
    <n v="0"/>
    <n v="0"/>
  </r>
  <r>
    <x v="1"/>
    <x v="23"/>
    <n v="509"/>
    <n v="8601"/>
    <n v="0"/>
    <n v="15806301"/>
    <n v="5309954"/>
    <n v="0"/>
    <n v="28796"/>
    <m/>
    <n v="0"/>
    <n v="0"/>
    <n v="0"/>
    <n v="0"/>
    <n v="1706501"/>
    <n v="372992"/>
    <n v="0"/>
    <n v="0"/>
    <n v="0"/>
    <n v="0"/>
  </r>
  <r>
    <x v="1"/>
    <x v="21"/>
    <n v="509"/>
    <n v="8601"/>
    <n v="0.5"/>
    <n v="15806301"/>
    <n v="5309954"/>
    <n v="5248173.5"/>
    <n v="28796"/>
    <m/>
    <n v="14398"/>
    <n v="5262571.5"/>
    <n v="6.6000000000000005E-5"/>
    <n v="347.32971900000001"/>
    <n v="1706501"/>
    <n v="372992"/>
    <n v="666754.5"/>
    <n v="6.2000000000000003E-5"/>
    <n v="41.338779000000002"/>
    <n v="388.668498"/>
  </r>
  <r>
    <x v="1"/>
    <x v="22"/>
    <n v="509"/>
    <n v="8601"/>
    <n v="0.55000000000000004"/>
    <n v="15806301"/>
    <n v="5309954"/>
    <n v="5772990.8500000006"/>
    <n v="28796"/>
    <m/>
    <n v="15837.800000000001"/>
    <n v="5788828.6500000004"/>
    <n v="4.6E-5"/>
    <n v="266.28611790000002"/>
    <n v="1706501"/>
    <n v="372992"/>
    <n v="733429.95000000007"/>
    <n v="2.5999999999999998E-5"/>
    <n v="19.069178700000002"/>
    <n v="285.35529660000003"/>
  </r>
  <r>
    <x v="2"/>
    <x v="0"/>
    <n v="273"/>
    <n v="8301"/>
    <n v="1"/>
    <n v="87701590"/>
    <n v="3874789"/>
    <n v="83826801"/>
    <n v="254575"/>
    <m/>
    <n v="254575"/>
    <n v="84081376"/>
    <n v="1.4239999999999999E-3"/>
    <n v="119731.879424"/>
    <n v="5669811"/>
    <n v="60286"/>
    <n v="5609525"/>
    <n v="1.72E-3"/>
    <n v="9648.3829999999998"/>
    <n v="129380.262424"/>
  </r>
  <r>
    <x v="2"/>
    <x v="1"/>
    <n v="273"/>
    <n v="8301"/>
    <n v="1"/>
    <n v="87701590"/>
    <n v="3874789"/>
    <n v="83826801"/>
    <n v="254575"/>
    <m/>
    <n v="254575"/>
    <n v="84081376"/>
    <n v="1.4100000000000001E-4"/>
    <n v="11855.474016"/>
    <n v="5669811"/>
    <n v="60286"/>
    <n v="5609525"/>
    <n v="1.85E-4"/>
    <n v="1037.762125"/>
    <n v="12893.236140999999"/>
  </r>
  <r>
    <x v="2"/>
    <x v="2"/>
    <n v="273"/>
    <n v="8301"/>
    <n v="1"/>
    <n v="87701590"/>
    <n v="3874789"/>
    <n v="83826801"/>
    <n v="254575"/>
    <m/>
    <n v="254575"/>
    <n v="84081376"/>
    <n v="4.7399999999999997E-4"/>
    <n v="39854.572223999996"/>
    <n v="5669811"/>
    <n v="60286"/>
    <n v="5609525"/>
    <n v="4.5800000000000002E-4"/>
    <n v="2569.1624500000003"/>
    <n v="42423.734673999999"/>
  </r>
  <r>
    <x v="2"/>
    <x v="3"/>
    <n v="273"/>
    <n v="8301"/>
    <n v="0.6"/>
    <n v="87701590"/>
    <n v="3874789"/>
    <n v="50296080.600000001"/>
    <n v="254575"/>
    <m/>
    <n v="152745"/>
    <n v="50448825.600000001"/>
    <n v="5.4999999999999997E-3"/>
    <n v="277468.54080000002"/>
    <n v="5669811"/>
    <n v="60286"/>
    <n v="3365715"/>
    <n v="5.8060000000000004E-3"/>
    <n v="19541.34129"/>
    <n v="297009.88209000003"/>
  </r>
  <r>
    <x v="2"/>
    <x v="4"/>
    <n v="273"/>
    <n v="8301"/>
    <n v="0.6"/>
    <n v="87701590"/>
    <n v="3874789"/>
    <n v="50296080.600000001"/>
    <n v="254575"/>
    <m/>
    <n v="152745"/>
    <n v="50448825.600000001"/>
    <n v="0"/>
    <n v="0"/>
    <n v="5669811"/>
    <n v="60286"/>
    <n v="3365715"/>
    <n v="0"/>
    <n v="0"/>
    <n v="0"/>
  </r>
  <r>
    <x v="2"/>
    <x v="5"/>
    <n v="273"/>
    <n v="8301"/>
    <n v="1"/>
    <n v="87701590"/>
    <n v="3874789"/>
    <n v="83826801"/>
    <n v="254575"/>
    <m/>
    <n v="254575"/>
    <n v="84081376"/>
    <n v="8.3999999999999995E-5"/>
    <n v="7062.8355839999995"/>
    <n v="5669811"/>
    <n v="60286"/>
    <n v="5609525"/>
    <n v="9.3999999999999994E-5"/>
    <n v="527.29534999999998"/>
    <n v="7590.1309339999998"/>
  </r>
  <r>
    <x v="2"/>
    <x v="6"/>
    <n v="273"/>
    <n v="8301"/>
    <n v="1"/>
    <n v="87701590"/>
    <n v="3874789"/>
    <n v="83826801"/>
    <n v="254575"/>
    <m/>
    <n v="254575"/>
    <n v="84081376"/>
    <n v="1.3200000000000001E-4"/>
    <n v="11098.741632000001"/>
    <n v="5669811"/>
    <n v="60286"/>
    <n v="5609525"/>
    <n v="1.46E-4"/>
    <n v="818.99064999999996"/>
    <n v="11917.732282000001"/>
  </r>
  <r>
    <x v="2"/>
    <x v="8"/>
    <n v="273"/>
    <n v="8301"/>
    <n v="1"/>
    <n v="87701590"/>
    <n v="3874789"/>
    <n v="83826801"/>
    <n v="254575"/>
    <m/>
    <n v="254575"/>
    <n v="84081376"/>
    <n v="5.0299999999999997E-4"/>
    <n v="42292.932128"/>
    <n v="5669811"/>
    <n v="60286"/>
    <n v="5609525"/>
    <n v="5.6400000000000005E-4"/>
    <n v="3163.7721000000001"/>
    <n v="45456.704228000002"/>
  </r>
  <r>
    <x v="2"/>
    <x v="24"/>
    <n v="273"/>
    <n v="8301"/>
    <n v="1"/>
    <n v="87701590"/>
    <n v="3874789"/>
    <n v="83826801"/>
    <n v="254575"/>
    <m/>
    <n v="254575"/>
    <n v="84081376"/>
    <n v="4.6999999999999997E-5"/>
    <n v="3951.8246719999997"/>
    <n v="5669811"/>
    <n v="60286"/>
    <n v="5609525"/>
    <n v="5.3999999999999998E-5"/>
    <n v="302.91435000000001"/>
    <n v="4254.7390219999997"/>
  </r>
  <r>
    <x v="2"/>
    <x v="25"/>
    <n v="273"/>
    <n v="8301"/>
    <n v="1"/>
    <n v="87701590"/>
    <n v="3874789"/>
    <n v="83826801"/>
    <n v="254575"/>
    <m/>
    <n v="254575"/>
    <n v="84081376"/>
    <n v="1.0219999999999999E-3"/>
    <n v="85931.166271999988"/>
    <n v="5669811"/>
    <n v="60286"/>
    <n v="5609525"/>
    <n v="1.1800000000000001E-3"/>
    <n v="6619.2395000000006"/>
    <n v="92550.405771999984"/>
  </r>
  <r>
    <x v="2"/>
    <x v="10"/>
    <n v="273"/>
    <n v="8301"/>
    <n v="1"/>
    <n v="87701590"/>
    <n v="3874789"/>
    <n v="83826801"/>
    <n v="254575"/>
    <m/>
    <n v="254575"/>
    <n v="84081376"/>
    <n v="8.2000000000000001E-5"/>
    <n v="6894.6728320000002"/>
    <n v="5669811"/>
    <n v="60286"/>
    <n v="5609525"/>
    <n v="9.2E-5"/>
    <n v="516.07629999999995"/>
    <n v="7410.7491319999999"/>
  </r>
  <r>
    <x v="2"/>
    <x v="11"/>
    <n v="273"/>
    <n v="8301"/>
    <n v="1"/>
    <n v="87701590"/>
    <n v="3874789"/>
    <n v="83826801"/>
    <n v="254575"/>
    <m/>
    <n v="254575"/>
    <n v="84081376"/>
    <n v="0"/>
    <n v="0"/>
    <n v="5669811"/>
    <n v="60286"/>
    <n v="5609525"/>
    <n v="0"/>
    <n v="0"/>
    <n v="0"/>
  </r>
  <r>
    <x v="2"/>
    <x v="12"/>
    <n v="273"/>
    <n v="8301"/>
    <n v="1"/>
    <n v="87701590"/>
    <n v="3874789"/>
    <n v="83826801"/>
    <n v="254575"/>
    <m/>
    <n v="254575"/>
    <n v="84081376"/>
    <n v="1.36E-4"/>
    <n v="11435.067136"/>
    <n v="5669811"/>
    <n v="60286"/>
    <n v="5609525"/>
    <n v="1.35E-4"/>
    <n v="757.28587500000003"/>
    <n v="12192.353010999999"/>
  </r>
  <r>
    <x v="2"/>
    <x v="14"/>
    <n v="273"/>
    <n v="8301"/>
    <n v="1"/>
    <n v="87701590"/>
    <n v="3874789"/>
    <n v="83826801"/>
    <n v="254575"/>
    <m/>
    <n v="254575"/>
    <n v="84081376"/>
    <n v="1.2E-5"/>
    <n v="1008.9765120000001"/>
    <n v="5669811"/>
    <n v="60286"/>
    <n v="5609525"/>
    <n v="1.2E-5"/>
    <n v="67.314300000000003"/>
    <n v="1076.2908120000002"/>
  </r>
  <r>
    <x v="2"/>
    <x v="15"/>
    <n v="273"/>
    <n v="8301"/>
    <n v="1"/>
    <n v="87701590"/>
    <n v="3874789"/>
    <n v="83826801"/>
    <n v="254575"/>
    <m/>
    <n v="254575"/>
    <n v="84081376"/>
    <n v="2.14E-4"/>
    <n v="17993.414464000001"/>
    <n v="5669811"/>
    <n v="60286"/>
    <n v="5609525"/>
    <n v="2.4000000000000001E-4"/>
    <n v="1346.2860000000001"/>
    <n v="19339.700464000001"/>
  </r>
  <r>
    <x v="2"/>
    <x v="26"/>
    <n v="273"/>
    <n v="8301"/>
    <n v="1"/>
    <n v="87701590"/>
    <n v="3874789"/>
    <n v="83826801"/>
    <n v="254575"/>
    <m/>
    <n v="254575"/>
    <n v="84081376"/>
    <n v="0"/>
    <n v="0"/>
    <n v="5669811"/>
    <n v="60286"/>
    <n v="5609525"/>
    <n v="0"/>
    <n v="0"/>
    <n v="0"/>
  </r>
  <r>
    <x v="2"/>
    <x v="16"/>
    <n v="273"/>
    <n v="8301"/>
    <n v="0.6"/>
    <n v="87701590"/>
    <n v="3874789"/>
    <n v="50296080.600000001"/>
    <n v="254575"/>
    <m/>
    <n v="152745"/>
    <n v="50448825.600000001"/>
    <n v="0"/>
    <n v="0"/>
    <n v="5669811"/>
    <n v="60286"/>
    <n v="3365715"/>
    <n v="0"/>
    <n v="0"/>
    <n v="0"/>
  </r>
  <r>
    <x v="2"/>
    <x v="17"/>
    <n v="273"/>
    <n v="8301"/>
    <n v="1"/>
    <n v="87701590"/>
    <n v="3874789"/>
    <n v="83826801"/>
    <n v="254575"/>
    <m/>
    <n v="254575"/>
    <n v="84081376"/>
    <n v="2.1499999999999999E-4"/>
    <n v="18077.49584"/>
    <n v="5669811"/>
    <n v="60286"/>
    <n v="5609525"/>
    <n v="2.41E-4"/>
    <n v="1351.8955249999999"/>
    <n v="19429.391364999999"/>
  </r>
  <r>
    <x v="2"/>
    <x v="27"/>
    <n v="273"/>
    <n v="8301"/>
    <n v="1"/>
    <n v="87701590"/>
    <n v="3874789"/>
    <n v="83826801"/>
    <n v="254575"/>
    <m/>
    <n v="254575"/>
    <n v="84081376"/>
    <n v="0"/>
    <n v="0"/>
    <n v="5669811"/>
    <n v="60286"/>
    <n v="5609525"/>
    <n v="0"/>
    <n v="0"/>
    <n v="0"/>
  </r>
  <r>
    <x v="2"/>
    <x v="28"/>
    <n v="273"/>
    <n v="8301"/>
    <n v="1"/>
    <n v="87701590"/>
    <n v="3874789"/>
    <n v="83826801"/>
    <n v="254575"/>
    <m/>
    <n v="254575"/>
    <n v="84081376"/>
    <n v="8.9800000000000004E-4"/>
    <n v="75505.075647999998"/>
    <n v="5669811"/>
    <n v="60286"/>
    <n v="5609525"/>
    <n v="1.0369999999999999E-3"/>
    <n v="5817.0774249999995"/>
    <n v="81322.153072999994"/>
  </r>
  <r>
    <x v="2"/>
    <x v="21"/>
    <n v="273"/>
    <n v="8301"/>
    <n v="0.6"/>
    <n v="87701590"/>
    <n v="3874789"/>
    <n v="50296080.600000001"/>
    <n v="254575"/>
    <m/>
    <n v="152745"/>
    <n v="50448825.600000001"/>
    <n v="6.6000000000000005E-5"/>
    <n v="3329.6224896000003"/>
    <n v="5669811"/>
    <n v="60286"/>
    <n v="3365715"/>
    <n v="6.2000000000000003E-5"/>
    <n v="208.67433"/>
    <n v="3538.2968196000002"/>
  </r>
  <r>
    <x v="2"/>
    <x v="22"/>
    <n v="273"/>
    <n v="8301"/>
    <n v="1"/>
    <n v="87701590"/>
    <n v="3874789"/>
    <n v="83826801"/>
    <n v="254575"/>
    <m/>
    <n v="254575"/>
    <n v="84081376"/>
    <n v="4.6E-5"/>
    <n v="3867.7432960000001"/>
    <n v="5669811"/>
    <n v="60286"/>
    <n v="5609525"/>
    <n v="2.5999999999999998E-5"/>
    <n v="145.84764999999999"/>
    <n v="4013.5909460000003"/>
  </r>
  <r>
    <x v="2"/>
    <x v="0"/>
    <n v="923"/>
    <n v="8301"/>
    <n v="1"/>
    <n v="0"/>
    <m/>
    <n v="0"/>
    <n v="532731"/>
    <n v="300"/>
    <n v="532431"/>
    <n v="532431"/>
    <n v="1.4239999999999999E-3"/>
    <n v="758.18174399999998"/>
    <n v="0"/>
    <m/>
    <n v="0"/>
    <n v="1.72E-3"/>
    <n v="0"/>
    <n v="758.18174399999998"/>
  </r>
  <r>
    <x v="2"/>
    <x v="1"/>
    <n v="923"/>
    <n v="8301"/>
    <n v="1"/>
    <n v="0"/>
    <m/>
    <n v="0"/>
    <n v="532731"/>
    <n v="300"/>
    <n v="532431"/>
    <n v="532431"/>
    <n v="1.4100000000000001E-4"/>
    <n v="75.072771000000003"/>
    <n v="0"/>
    <m/>
    <n v="0"/>
    <n v="1.85E-4"/>
    <n v="0"/>
    <n v="75.072771000000003"/>
  </r>
  <r>
    <x v="2"/>
    <x v="2"/>
    <n v="923"/>
    <n v="8301"/>
    <n v="1"/>
    <n v="0"/>
    <m/>
    <n v="0"/>
    <n v="532731"/>
    <n v="300"/>
    <n v="532431"/>
    <n v="532431"/>
    <n v="4.7399999999999997E-4"/>
    <n v="252.37229399999998"/>
    <n v="0"/>
    <m/>
    <n v="0"/>
    <n v="4.5800000000000002E-4"/>
    <n v="0"/>
    <n v="252.37229399999998"/>
  </r>
  <r>
    <x v="2"/>
    <x v="3"/>
    <n v="923"/>
    <n v="8301"/>
    <n v="0.6"/>
    <n v="0"/>
    <m/>
    <n v="0"/>
    <n v="532731"/>
    <n v="300"/>
    <n v="319458.59999999998"/>
    <n v="319458.59999999998"/>
    <n v="5.4999999999999997E-3"/>
    <n v="1757.0222999999999"/>
    <n v="0"/>
    <m/>
    <n v="0"/>
    <n v="5.8060000000000004E-3"/>
    <n v="0"/>
    <n v="1757.0222999999999"/>
  </r>
  <r>
    <x v="2"/>
    <x v="4"/>
    <n v="923"/>
    <n v="8301"/>
    <n v="0.6"/>
    <n v="0"/>
    <m/>
    <n v="0"/>
    <n v="532731"/>
    <n v="300"/>
    <n v="319458.59999999998"/>
    <n v="319458.59999999998"/>
    <n v="0"/>
    <n v="0"/>
    <n v="0"/>
    <m/>
    <n v="0"/>
    <n v="0"/>
    <n v="0"/>
    <n v="0"/>
  </r>
  <r>
    <x v="2"/>
    <x v="5"/>
    <n v="923"/>
    <n v="8301"/>
    <n v="1"/>
    <n v="0"/>
    <m/>
    <n v="0"/>
    <n v="532731"/>
    <n v="300"/>
    <n v="532431"/>
    <n v="532431"/>
    <n v="8.3999999999999995E-5"/>
    <n v="44.724204"/>
    <n v="0"/>
    <m/>
    <n v="0"/>
    <n v="9.3999999999999994E-5"/>
    <n v="0"/>
    <n v="44.724204"/>
  </r>
  <r>
    <x v="2"/>
    <x v="6"/>
    <n v="923"/>
    <n v="8301"/>
    <n v="1"/>
    <n v="0"/>
    <m/>
    <n v="0"/>
    <n v="532731"/>
    <n v="300"/>
    <n v="532431"/>
    <n v="532431"/>
    <n v="1.3200000000000001E-4"/>
    <n v="70.280892000000009"/>
    <n v="0"/>
    <m/>
    <n v="0"/>
    <n v="1.46E-4"/>
    <n v="0"/>
    <n v="70.280892000000009"/>
  </r>
  <r>
    <x v="2"/>
    <x v="24"/>
    <n v="923"/>
    <n v="8301"/>
    <n v="1"/>
    <n v="0"/>
    <m/>
    <n v="0"/>
    <n v="532731"/>
    <n v="300"/>
    <n v="532431"/>
    <n v="532431"/>
    <n v="4.6999999999999997E-5"/>
    <n v="25.024256999999999"/>
    <n v="0"/>
    <m/>
    <n v="0"/>
    <n v="5.3999999999999998E-5"/>
    <n v="0"/>
    <n v="25.024256999999999"/>
  </r>
  <r>
    <x v="2"/>
    <x v="25"/>
    <n v="923"/>
    <n v="8301"/>
    <n v="1"/>
    <n v="0"/>
    <m/>
    <n v="0"/>
    <n v="532731"/>
    <n v="300"/>
    <n v="532431"/>
    <n v="532431"/>
    <n v="1.0219999999999999E-3"/>
    <n v="544.14448199999993"/>
    <n v="0"/>
    <m/>
    <n v="0"/>
    <n v="1.1800000000000001E-3"/>
    <n v="0"/>
    <n v="544.14448199999993"/>
  </r>
  <r>
    <x v="2"/>
    <x v="10"/>
    <n v="923"/>
    <n v="8301"/>
    <n v="1"/>
    <n v="0"/>
    <m/>
    <n v="0"/>
    <n v="532731"/>
    <n v="300"/>
    <n v="532431"/>
    <n v="532431"/>
    <n v="8.2000000000000001E-5"/>
    <n v="43.659342000000002"/>
    <n v="0"/>
    <m/>
    <n v="0"/>
    <n v="9.2E-5"/>
    <n v="0"/>
    <n v="43.659342000000002"/>
  </r>
  <r>
    <x v="2"/>
    <x v="11"/>
    <n v="923"/>
    <n v="8301"/>
    <n v="1"/>
    <n v="0"/>
    <m/>
    <n v="0"/>
    <n v="532731"/>
    <n v="300"/>
    <n v="532431"/>
    <n v="532431"/>
    <n v="0"/>
    <n v="0"/>
    <n v="0"/>
    <m/>
    <n v="0"/>
    <n v="0"/>
    <n v="0"/>
    <n v="0"/>
  </r>
  <r>
    <x v="2"/>
    <x v="12"/>
    <n v="923"/>
    <n v="8301"/>
    <n v="1"/>
    <n v="0"/>
    <m/>
    <n v="0"/>
    <n v="532731"/>
    <n v="300"/>
    <n v="532431"/>
    <n v="532431"/>
    <n v="1.36E-4"/>
    <n v="72.410616000000005"/>
    <n v="0"/>
    <m/>
    <n v="0"/>
    <n v="1.35E-4"/>
    <n v="0"/>
    <n v="72.410616000000005"/>
  </r>
  <r>
    <x v="2"/>
    <x v="14"/>
    <n v="923"/>
    <n v="8301"/>
    <n v="1"/>
    <n v="0"/>
    <m/>
    <n v="0"/>
    <n v="532731"/>
    <n v="300"/>
    <n v="532431"/>
    <n v="532431"/>
    <n v="1.2E-5"/>
    <n v="6.3891720000000003"/>
    <n v="0"/>
    <m/>
    <n v="0"/>
    <n v="1.2E-5"/>
    <n v="0"/>
    <n v="6.3891720000000003"/>
  </r>
  <r>
    <x v="2"/>
    <x v="15"/>
    <n v="923"/>
    <n v="8301"/>
    <n v="1"/>
    <n v="0"/>
    <m/>
    <n v="0"/>
    <n v="532731"/>
    <n v="300"/>
    <n v="532431"/>
    <n v="532431"/>
    <n v="2.14E-4"/>
    <n v="113.940234"/>
    <n v="0"/>
    <m/>
    <n v="0"/>
    <n v="2.4000000000000001E-4"/>
    <n v="0"/>
    <n v="113.940234"/>
  </r>
  <r>
    <x v="2"/>
    <x v="26"/>
    <n v="923"/>
    <n v="8301"/>
    <n v="1"/>
    <n v="0"/>
    <m/>
    <n v="0"/>
    <n v="532731"/>
    <n v="300"/>
    <n v="532431"/>
    <n v="532431"/>
    <n v="0"/>
    <n v="0"/>
    <n v="0"/>
    <m/>
    <n v="0"/>
    <n v="0"/>
    <n v="0"/>
    <n v="0"/>
  </r>
  <r>
    <x v="2"/>
    <x v="16"/>
    <n v="923"/>
    <n v="8301"/>
    <n v="0.6"/>
    <n v="0"/>
    <m/>
    <n v="0"/>
    <n v="532731"/>
    <n v="300"/>
    <n v="319458.59999999998"/>
    <n v="319458.59999999998"/>
    <n v="0"/>
    <n v="0"/>
    <n v="0"/>
    <m/>
    <n v="0"/>
    <n v="0"/>
    <n v="0"/>
    <n v="0"/>
  </r>
  <r>
    <x v="2"/>
    <x v="17"/>
    <n v="923"/>
    <n v="8301"/>
    <n v="1"/>
    <n v="0"/>
    <m/>
    <n v="0"/>
    <n v="532731"/>
    <n v="300"/>
    <n v="532431"/>
    <n v="532431"/>
    <n v="2.1499999999999999E-4"/>
    <n v="114.47266499999999"/>
    <n v="0"/>
    <m/>
    <n v="0"/>
    <n v="2.41E-4"/>
    <n v="0"/>
    <n v="114.47266499999999"/>
  </r>
  <r>
    <x v="2"/>
    <x v="27"/>
    <n v="923"/>
    <n v="8301"/>
    <n v="1"/>
    <n v="0"/>
    <m/>
    <n v="0"/>
    <n v="532731"/>
    <n v="300"/>
    <n v="532431"/>
    <n v="532431"/>
    <n v="0"/>
    <n v="0"/>
    <n v="0"/>
    <m/>
    <n v="0"/>
    <n v="0"/>
    <n v="0"/>
    <n v="0"/>
  </r>
  <r>
    <x v="2"/>
    <x v="28"/>
    <n v="923"/>
    <n v="8301"/>
    <n v="1"/>
    <n v="0"/>
    <m/>
    <n v="0"/>
    <n v="532731"/>
    <n v="300"/>
    <n v="532431"/>
    <n v="532431"/>
    <n v="8.9800000000000004E-4"/>
    <n v="478.12303800000001"/>
    <n v="0"/>
    <m/>
    <n v="0"/>
    <n v="1.0369999999999999E-3"/>
    <n v="0"/>
    <n v="478.12303800000001"/>
  </r>
  <r>
    <x v="2"/>
    <x v="21"/>
    <n v="923"/>
    <n v="8301"/>
    <n v="0.6"/>
    <n v="0"/>
    <m/>
    <n v="0"/>
    <n v="532731"/>
    <n v="300"/>
    <n v="319458.59999999998"/>
    <n v="319458.59999999998"/>
    <n v="6.6000000000000005E-5"/>
    <n v="21.0842676"/>
    <n v="0"/>
    <m/>
    <n v="0"/>
    <n v="6.2000000000000003E-5"/>
    <n v="0"/>
    <n v="21.0842676"/>
  </r>
  <r>
    <x v="2"/>
    <x v="22"/>
    <n v="923"/>
    <n v="8301"/>
    <n v="1"/>
    <n v="0"/>
    <m/>
    <n v="0"/>
    <n v="532731"/>
    <n v="300"/>
    <n v="532431"/>
    <n v="532431"/>
    <n v="4.6E-5"/>
    <n v="24.491826"/>
    <n v="0"/>
    <m/>
    <n v="0"/>
    <n v="2.5999999999999998E-5"/>
    <n v="0"/>
    <n v="24.491826"/>
  </r>
  <r>
    <x v="3"/>
    <x v="0"/>
    <n v="503"/>
    <n v="8302"/>
    <n v="0.5"/>
    <n v="21153206"/>
    <n v="14571251"/>
    <n v="3290977.5"/>
    <n v="280497"/>
    <m/>
    <n v="140248.5"/>
    <n v="3431226"/>
    <n v="1.4239999999999999E-3"/>
    <n v="4886.0658239999993"/>
    <n v="1628465"/>
    <n v="1655549"/>
    <n v="-13542"/>
    <n v="1.72E-3"/>
    <n v="-23.29224"/>
    <n v="4862.7735839999996"/>
  </r>
  <r>
    <x v="3"/>
    <x v="1"/>
    <n v="503"/>
    <n v="8302"/>
    <n v="0.5"/>
    <n v="21153206"/>
    <n v="14571251"/>
    <n v="3290977.5"/>
    <n v="280497"/>
    <m/>
    <n v="140248.5"/>
    <n v="3431226"/>
    <n v="1.4100000000000001E-4"/>
    <n v="483.80286600000005"/>
    <n v="1628465"/>
    <n v="1655549"/>
    <n v="-13542"/>
    <n v="1.85E-4"/>
    <n v="-2.5052699999999999"/>
    <n v="481.29759600000006"/>
  </r>
  <r>
    <x v="3"/>
    <x v="2"/>
    <n v="503"/>
    <n v="8302"/>
    <n v="0.5"/>
    <n v="21153206"/>
    <n v="14571251"/>
    <n v="3290977.5"/>
    <n v="280497"/>
    <m/>
    <n v="140248.5"/>
    <n v="3431226"/>
    <n v="4.7399999999999997E-4"/>
    <n v="1626.401124"/>
    <n v="1628465"/>
    <n v="1655549"/>
    <n v="-13542"/>
    <n v="4.5800000000000002E-4"/>
    <n v="-6.2022360000000001"/>
    <n v="1620.1988879999999"/>
  </r>
  <r>
    <x v="3"/>
    <x v="3"/>
    <n v="503"/>
    <n v="8302"/>
    <n v="0.35"/>
    <n v="21153206"/>
    <n v="14571251"/>
    <n v="2303684.25"/>
    <n v="280497"/>
    <m/>
    <n v="98173.95"/>
    <n v="2401858.1999999997"/>
    <n v="5.4999999999999997E-3"/>
    <n v="13210.220099999997"/>
    <n v="1628465"/>
    <n v="1655549"/>
    <n v="-9479.4"/>
    <n v="5.8060000000000004E-3"/>
    <n v="-55.037396399999999"/>
    <n v="13155.182703599998"/>
  </r>
  <r>
    <x v="3"/>
    <x v="4"/>
    <n v="503"/>
    <n v="8302"/>
    <n v="0.35"/>
    <n v="21153206"/>
    <n v="14571251"/>
    <n v="2303684.25"/>
    <n v="280497"/>
    <m/>
    <n v="98173.95"/>
    <n v="2401858.1999999997"/>
    <n v="0"/>
    <n v="0"/>
    <n v="1628465"/>
    <n v="1655549"/>
    <n v="-9479.4"/>
    <n v="0"/>
    <n v="0"/>
    <n v="0"/>
  </r>
  <r>
    <x v="3"/>
    <x v="5"/>
    <n v="503"/>
    <n v="8302"/>
    <n v="0.5"/>
    <n v="21153206"/>
    <n v="14571251"/>
    <n v="3290977.5"/>
    <n v="280497"/>
    <m/>
    <n v="140248.5"/>
    <n v="3431226"/>
    <n v="8.3999999999999995E-5"/>
    <n v="288.222984"/>
    <n v="1628465"/>
    <n v="1655549"/>
    <n v="-13542"/>
    <n v="9.3999999999999994E-5"/>
    <n v="-1.272948"/>
    <n v="286.95003600000001"/>
  </r>
  <r>
    <x v="3"/>
    <x v="6"/>
    <n v="503"/>
    <n v="8302"/>
    <n v="0.5"/>
    <n v="21153206"/>
    <n v="14571251"/>
    <n v="3290977.5"/>
    <n v="280497"/>
    <m/>
    <n v="140248.5"/>
    <n v="3431226"/>
    <n v="1.3200000000000001E-4"/>
    <n v="452.92183200000005"/>
    <n v="1628465"/>
    <n v="1655549"/>
    <n v="-13542"/>
    <n v="1.46E-4"/>
    <n v="-1.9771319999999999"/>
    <n v="450.94470000000007"/>
  </r>
  <r>
    <x v="3"/>
    <x v="8"/>
    <n v="503"/>
    <n v="8302"/>
    <n v="0.5"/>
    <n v="21153206"/>
    <n v="14571251"/>
    <n v="3290977.5"/>
    <n v="280497"/>
    <m/>
    <n v="140248.5"/>
    <n v="3431226"/>
    <n v="5.0299999999999997E-4"/>
    <n v="1725.9066779999998"/>
    <n v="1628465"/>
    <n v="1655549"/>
    <n v="-13542"/>
    <n v="5.6400000000000005E-4"/>
    <n v="-7.6376880000000007"/>
    <n v="1718.2689899999998"/>
  </r>
  <r>
    <x v="3"/>
    <x v="24"/>
    <n v="503"/>
    <n v="8302"/>
    <n v="0.5"/>
    <n v="21153206"/>
    <n v="14571251"/>
    <n v="3290977.5"/>
    <n v="280497"/>
    <m/>
    <n v="140248.5"/>
    <n v="3431226"/>
    <n v="4.6999999999999997E-5"/>
    <n v="161.26762199999999"/>
    <n v="1628465"/>
    <n v="1655549"/>
    <n v="-13542"/>
    <n v="5.3999999999999998E-5"/>
    <n v="-0.73126799999999992"/>
    <n v="160.53635399999999"/>
  </r>
  <r>
    <x v="3"/>
    <x v="25"/>
    <n v="503"/>
    <n v="8302"/>
    <n v="0.75"/>
    <n v="21153206"/>
    <n v="14571251"/>
    <n v="4936466.25"/>
    <n v="280497"/>
    <m/>
    <n v="210372.75"/>
    <n v="5146839"/>
    <n v="1.0219999999999999E-3"/>
    <n v="5260.0694579999999"/>
    <n v="1628465"/>
    <n v="1655549"/>
    <n v="-20313"/>
    <n v="1.1800000000000001E-3"/>
    <n v="-23.969340000000003"/>
    <n v="5236.1001180000003"/>
  </r>
  <r>
    <x v="3"/>
    <x v="10"/>
    <n v="503"/>
    <n v="8302"/>
    <n v="0.5"/>
    <n v="21153206"/>
    <n v="14571251"/>
    <n v="3290977.5"/>
    <n v="280497"/>
    <m/>
    <n v="140248.5"/>
    <n v="3431226"/>
    <n v="8.2000000000000001E-5"/>
    <n v="281.36053199999998"/>
    <n v="1628465"/>
    <n v="1655549"/>
    <n v="-13542"/>
    <n v="9.2E-5"/>
    <n v="-1.2458640000000001"/>
    <n v="280.11466799999999"/>
  </r>
  <r>
    <x v="3"/>
    <x v="11"/>
    <n v="503"/>
    <n v="8302"/>
    <n v="0.5"/>
    <n v="21153206"/>
    <n v="14571251"/>
    <n v="3290977.5"/>
    <n v="280497"/>
    <m/>
    <n v="140248.5"/>
    <n v="3431226"/>
    <n v="0"/>
    <n v="0"/>
    <n v="1628465"/>
    <n v="1655549"/>
    <n v="-13542"/>
    <n v="0"/>
    <n v="0"/>
    <n v="0"/>
  </r>
  <r>
    <x v="3"/>
    <x v="12"/>
    <n v="503"/>
    <n v="8302"/>
    <n v="0.5"/>
    <n v="21153206"/>
    <n v="14571251"/>
    <n v="3290977.5"/>
    <n v="280497"/>
    <m/>
    <n v="140248.5"/>
    <n v="3431226"/>
    <n v="1.36E-4"/>
    <n v="466.64673599999998"/>
    <n v="1628465"/>
    <n v="1655549"/>
    <n v="-13542"/>
    <n v="1.35E-4"/>
    <n v="-1.8281700000000001"/>
    <n v="464.81856599999998"/>
  </r>
  <r>
    <x v="3"/>
    <x v="14"/>
    <n v="503"/>
    <n v="8302"/>
    <n v="0"/>
    <n v="21153206"/>
    <n v="14571251"/>
    <n v="0"/>
    <n v="280497"/>
    <m/>
    <n v="0"/>
    <n v="0"/>
    <n v="1.2E-5"/>
    <n v="0"/>
    <n v="1628465"/>
    <n v="1655549"/>
    <n v="0"/>
    <n v="1.2E-5"/>
    <n v="0"/>
    <n v="0"/>
  </r>
  <r>
    <x v="3"/>
    <x v="15"/>
    <n v="503"/>
    <n v="8302"/>
    <n v="0"/>
    <n v="21153206"/>
    <n v="14571251"/>
    <n v="0"/>
    <n v="280497"/>
    <m/>
    <n v="0"/>
    <n v="0"/>
    <n v="2.14E-4"/>
    <n v="0"/>
    <n v="1628465"/>
    <n v="1655549"/>
    <n v="0"/>
    <n v="2.4000000000000001E-4"/>
    <n v="0"/>
    <n v="0"/>
  </r>
  <r>
    <x v="3"/>
    <x v="16"/>
    <n v="503"/>
    <n v="8302"/>
    <n v="0.35"/>
    <n v="21153206"/>
    <n v="14571251"/>
    <n v="2303684.25"/>
    <n v="280497"/>
    <m/>
    <n v="98173.95"/>
    <n v="2401858.1999999997"/>
    <n v="0"/>
    <n v="0"/>
    <n v="1628465"/>
    <n v="1655549"/>
    <n v="-9479.4"/>
    <n v="0"/>
    <n v="0"/>
    <n v="0"/>
  </r>
  <r>
    <x v="3"/>
    <x v="17"/>
    <n v="503"/>
    <n v="8302"/>
    <n v="0.5"/>
    <n v="21153206"/>
    <n v="14571251"/>
    <n v="3290977.5"/>
    <n v="280497"/>
    <m/>
    <n v="140248.5"/>
    <n v="3431226"/>
    <n v="2.1499999999999999E-4"/>
    <n v="737.71358999999995"/>
    <n v="1628465"/>
    <n v="1655549"/>
    <n v="-13542"/>
    <n v="2.41E-4"/>
    <n v="-3.2636220000000002"/>
    <n v="734.4499679999999"/>
  </r>
  <r>
    <x v="3"/>
    <x v="27"/>
    <n v="503"/>
    <n v="8302"/>
    <n v="0.75"/>
    <n v="21153206"/>
    <n v="14571251"/>
    <n v="4936466.25"/>
    <n v="280497"/>
    <m/>
    <n v="210372.75"/>
    <n v="5146839"/>
    <n v="0"/>
    <n v="0"/>
    <n v="1628465"/>
    <n v="1655549"/>
    <n v="-20313"/>
    <n v="0"/>
    <n v="0"/>
    <n v="0"/>
  </r>
  <r>
    <x v="3"/>
    <x v="28"/>
    <n v="503"/>
    <n v="8302"/>
    <n v="0.5"/>
    <n v="21153206"/>
    <n v="14571251"/>
    <n v="3290977.5"/>
    <n v="280497"/>
    <m/>
    <n v="140248.5"/>
    <n v="3431226"/>
    <n v="8.9800000000000004E-4"/>
    <n v="3081.2409480000001"/>
    <n v="1628465"/>
    <n v="1655549"/>
    <n v="-13542"/>
    <n v="1.0369999999999999E-3"/>
    <n v="-14.043054"/>
    <n v="3067.1978939999999"/>
  </r>
  <r>
    <x v="3"/>
    <x v="29"/>
    <n v="503"/>
    <n v="8302"/>
    <n v="0.75"/>
    <n v="21153206"/>
    <n v="14571251"/>
    <n v="4936466.25"/>
    <n v="280497"/>
    <m/>
    <n v="210372.75"/>
    <n v="5146839"/>
    <n v="0"/>
    <n v="0"/>
    <n v="1628465"/>
    <n v="1655549"/>
    <n v="-20313"/>
    <n v="0"/>
    <n v="0"/>
    <n v="0"/>
  </r>
  <r>
    <x v="3"/>
    <x v="21"/>
    <n v="503"/>
    <n v="8302"/>
    <n v="0.35"/>
    <n v="21153206"/>
    <n v="14571251"/>
    <n v="2303684.25"/>
    <n v="280497"/>
    <m/>
    <n v="98173.95"/>
    <n v="2401858.1999999997"/>
    <n v="6.6000000000000005E-5"/>
    <n v="158.52264119999998"/>
    <n v="1628465"/>
    <n v="1655549"/>
    <n v="-9479.4"/>
    <n v="6.2000000000000003E-5"/>
    <n v="-0.58772279999999999"/>
    <n v="157.93491839999999"/>
  </r>
  <r>
    <x v="3"/>
    <x v="22"/>
    <n v="503"/>
    <n v="8302"/>
    <n v="0.5"/>
    <n v="21153206"/>
    <n v="14571251"/>
    <n v="3290977.5"/>
    <n v="280497"/>
    <m/>
    <n v="140248.5"/>
    <n v="3431226"/>
    <n v="4.6E-5"/>
    <n v="157.83639600000001"/>
    <n v="1628465"/>
    <n v="1655549"/>
    <n v="-13542"/>
    <n v="2.5999999999999998E-5"/>
    <n v="-0.35209199999999996"/>
    <n v="157.48430400000001"/>
  </r>
  <r>
    <x v="3"/>
    <x v="0"/>
    <n v="505"/>
    <n v="9302"/>
    <n v="0.5"/>
    <n v="0"/>
    <n v="0"/>
    <n v="0"/>
    <n v="372817"/>
    <m/>
    <n v="186408.5"/>
    <n v="186408.5"/>
    <n v="1.4239999999999999E-3"/>
    <n v="265.44570399999998"/>
    <n v="0"/>
    <n v="0"/>
    <n v="0"/>
    <n v="1.72E-3"/>
    <n v="0"/>
    <n v="265.44570399999998"/>
  </r>
  <r>
    <x v="3"/>
    <x v="1"/>
    <n v="505"/>
    <n v="9302"/>
    <n v="0.5"/>
    <n v="0"/>
    <n v="0"/>
    <n v="0"/>
    <n v="372817"/>
    <m/>
    <n v="186408.5"/>
    <n v="186408.5"/>
    <n v="1.4100000000000001E-4"/>
    <n v="26.283598500000004"/>
    <n v="0"/>
    <n v="0"/>
    <n v="0"/>
    <n v="1.85E-4"/>
    <n v="0"/>
    <n v="26.283598500000004"/>
  </r>
  <r>
    <x v="3"/>
    <x v="2"/>
    <n v="505"/>
    <n v="9302"/>
    <n v="0.5"/>
    <n v="0"/>
    <n v="0"/>
    <n v="0"/>
    <n v="372817"/>
    <m/>
    <n v="186408.5"/>
    <n v="186408.5"/>
    <n v="4.7399999999999997E-4"/>
    <n v="88.357628999999989"/>
    <n v="0"/>
    <n v="0"/>
    <n v="0"/>
    <n v="4.5800000000000002E-4"/>
    <n v="0"/>
    <n v="88.357628999999989"/>
  </r>
  <r>
    <x v="3"/>
    <x v="3"/>
    <n v="505"/>
    <n v="9302"/>
    <n v="0.35"/>
    <n v="0"/>
    <n v="0"/>
    <n v="0"/>
    <n v="372817"/>
    <m/>
    <n v="130485.95"/>
    <n v="130485.95"/>
    <n v="5.4999999999999997E-3"/>
    <n v="717.6727249999999"/>
    <n v="0"/>
    <n v="0"/>
    <n v="0"/>
    <n v="5.8060000000000004E-3"/>
    <n v="0"/>
    <n v="717.6727249999999"/>
  </r>
  <r>
    <x v="3"/>
    <x v="4"/>
    <n v="505"/>
    <n v="9302"/>
    <n v="0.35"/>
    <n v="0"/>
    <n v="0"/>
    <n v="0"/>
    <n v="372817"/>
    <m/>
    <n v="130485.95"/>
    <n v="130485.95"/>
    <n v="0"/>
    <n v="0"/>
    <n v="0"/>
    <n v="0"/>
    <n v="0"/>
    <n v="0"/>
    <n v="0"/>
    <n v="0"/>
  </r>
  <r>
    <x v="3"/>
    <x v="5"/>
    <n v="505"/>
    <n v="9302"/>
    <n v="0.5"/>
    <n v="0"/>
    <n v="0"/>
    <n v="0"/>
    <n v="372817"/>
    <m/>
    <n v="186408.5"/>
    <n v="186408.5"/>
    <n v="8.3999999999999995E-5"/>
    <n v="15.658313999999999"/>
    <n v="0"/>
    <n v="0"/>
    <n v="0"/>
    <n v="9.3999999999999994E-5"/>
    <n v="0"/>
    <n v="15.658313999999999"/>
  </r>
  <r>
    <x v="3"/>
    <x v="6"/>
    <n v="505"/>
    <n v="9302"/>
    <n v="0.5"/>
    <n v="0"/>
    <n v="0"/>
    <n v="0"/>
    <n v="372817"/>
    <m/>
    <n v="186408.5"/>
    <n v="186408.5"/>
    <n v="1.3200000000000001E-4"/>
    <n v="24.605922000000003"/>
    <n v="0"/>
    <n v="0"/>
    <n v="0"/>
    <n v="1.46E-4"/>
    <n v="0"/>
    <n v="24.605922000000003"/>
  </r>
  <r>
    <x v="3"/>
    <x v="8"/>
    <n v="505"/>
    <n v="9302"/>
    <n v="0.5"/>
    <n v="0"/>
    <n v="0"/>
    <n v="0"/>
    <n v="372817"/>
    <m/>
    <n v="186408.5"/>
    <n v="186408.5"/>
    <n v="5.0299999999999997E-4"/>
    <n v="93.763475499999998"/>
    <n v="0"/>
    <n v="0"/>
    <n v="0"/>
    <n v="5.6400000000000005E-4"/>
    <n v="0"/>
    <n v="93.763475499999998"/>
  </r>
  <r>
    <x v="3"/>
    <x v="24"/>
    <n v="505"/>
    <n v="9302"/>
    <n v="0.5"/>
    <n v="0"/>
    <n v="0"/>
    <n v="0"/>
    <n v="372817"/>
    <m/>
    <n v="186408.5"/>
    <n v="186408.5"/>
    <n v="4.6999999999999997E-5"/>
    <n v="8.7611995"/>
    <n v="0"/>
    <n v="0"/>
    <n v="0"/>
    <n v="5.3999999999999998E-5"/>
    <n v="0"/>
    <n v="8.7611995"/>
  </r>
  <r>
    <x v="3"/>
    <x v="25"/>
    <n v="505"/>
    <n v="9302"/>
    <n v="0.75"/>
    <n v="0"/>
    <n v="0"/>
    <n v="0"/>
    <n v="372817"/>
    <m/>
    <n v="279612.75"/>
    <n v="279612.75"/>
    <n v="1.0219999999999999E-3"/>
    <n v="285.7642305"/>
    <n v="0"/>
    <n v="0"/>
    <n v="0"/>
    <n v="1.1800000000000001E-3"/>
    <n v="0"/>
    <n v="285.7642305"/>
  </r>
  <r>
    <x v="3"/>
    <x v="10"/>
    <n v="505"/>
    <n v="9302"/>
    <n v="0.5"/>
    <n v="0"/>
    <n v="0"/>
    <n v="0"/>
    <n v="372817"/>
    <m/>
    <n v="186408.5"/>
    <n v="186408.5"/>
    <n v="8.2000000000000001E-5"/>
    <n v="15.285496999999999"/>
    <n v="0"/>
    <n v="0"/>
    <n v="0"/>
    <n v="9.2E-5"/>
    <n v="0"/>
    <n v="15.285496999999999"/>
  </r>
  <r>
    <x v="3"/>
    <x v="11"/>
    <n v="505"/>
    <n v="9302"/>
    <n v="0.5"/>
    <n v="0"/>
    <n v="0"/>
    <n v="0"/>
    <n v="372817"/>
    <m/>
    <n v="186408.5"/>
    <n v="186408.5"/>
    <n v="0"/>
    <n v="0"/>
    <n v="0"/>
    <n v="0"/>
    <n v="0"/>
    <n v="0"/>
    <n v="0"/>
    <n v="0"/>
  </r>
  <r>
    <x v="3"/>
    <x v="12"/>
    <n v="505"/>
    <n v="9302"/>
    <n v="0.5"/>
    <n v="0"/>
    <n v="0"/>
    <n v="0"/>
    <n v="372817"/>
    <m/>
    <n v="186408.5"/>
    <n v="186408.5"/>
    <n v="1.36E-4"/>
    <n v="25.351555999999999"/>
    <n v="0"/>
    <n v="0"/>
    <n v="0"/>
    <n v="1.35E-4"/>
    <n v="0"/>
    <n v="25.351555999999999"/>
  </r>
  <r>
    <x v="3"/>
    <x v="14"/>
    <n v="505"/>
    <n v="9302"/>
    <n v="0"/>
    <n v="0"/>
    <n v="0"/>
    <n v="0"/>
    <n v="372817"/>
    <m/>
    <n v="0"/>
    <n v="0"/>
    <n v="1.2E-5"/>
    <n v="0"/>
    <n v="0"/>
    <n v="0"/>
    <n v="0"/>
    <n v="1.2E-5"/>
    <n v="0"/>
    <n v="0"/>
  </r>
  <r>
    <x v="3"/>
    <x v="15"/>
    <n v="505"/>
    <n v="9302"/>
    <n v="0"/>
    <n v="0"/>
    <n v="0"/>
    <n v="0"/>
    <n v="372817"/>
    <m/>
    <n v="0"/>
    <n v="0"/>
    <n v="2.14E-4"/>
    <n v="0"/>
    <n v="0"/>
    <n v="0"/>
    <n v="0"/>
    <n v="2.4000000000000001E-4"/>
    <n v="0"/>
    <n v="0"/>
  </r>
  <r>
    <x v="3"/>
    <x v="26"/>
    <n v="505"/>
    <n v="9302"/>
    <n v="0.75"/>
    <n v="0"/>
    <n v="0"/>
    <n v="0"/>
    <n v="372817"/>
    <m/>
    <n v="279612.75"/>
    <n v="279612.75"/>
    <n v="0"/>
    <n v="0"/>
    <n v="0"/>
    <n v="0"/>
    <n v="0"/>
    <n v="0"/>
    <n v="0"/>
    <n v="0"/>
  </r>
  <r>
    <x v="3"/>
    <x v="16"/>
    <n v="505"/>
    <n v="9302"/>
    <n v="0.35"/>
    <n v="0"/>
    <n v="0"/>
    <n v="0"/>
    <n v="372817"/>
    <m/>
    <n v="130485.95"/>
    <n v="130485.95"/>
    <n v="0"/>
    <n v="0"/>
    <n v="0"/>
    <n v="0"/>
    <n v="0"/>
    <n v="0"/>
    <n v="0"/>
    <n v="0"/>
  </r>
  <r>
    <x v="3"/>
    <x v="17"/>
    <n v="505"/>
    <n v="9302"/>
    <n v="0.5"/>
    <n v="0"/>
    <n v="0"/>
    <n v="0"/>
    <n v="372817"/>
    <m/>
    <n v="186408.5"/>
    <n v="186408.5"/>
    <n v="2.1499999999999999E-4"/>
    <n v="40.077827499999998"/>
    <n v="0"/>
    <n v="0"/>
    <n v="0"/>
    <n v="2.41E-4"/>
    <n v="0"/>
    <n v="40.077827499999998"/>
  </r>
  <r>
    <x v="3"/>
    <x v="27"/>
    <n v="505"/>
    <n v="9302"/>
    <n v="0.75"/>
    <n v="0"/>
    <n v="0"/>
    <n v="0"/>
    <n v="372817"/>
    <m/>
    <n v="279612.75"/>
    <n v="279612.75"/>
    <n v="0"/>
    <n v="0"/>
    <n v="0"/>
    <n v="0"/>
    <n v="0"/>
    <n v="0"/>
    <n v="0"/>
    <n v="0"/>
  </r>
  <r>
    <x v="3"/>
    <x v="28"/>
    <n v="505"/>
    <n v="9302"/>
    <n v="0.5"/>
    <n v="0"/>
    <n v="0"/>
    <n v="0"/>
    <n v="372817"/>
    <m/>
    <n v="186408.5"/>
    <n v="186408.5"/>
    <n v="8.9800000000000004E-4"/>
    <n v="167.39483300000001"/>
    <n v="0"/>
    <n v="0"/>
    <n v="0"/>
    <n v="1.0369999999999999E-3"/>
    <n v="0"/>
    <n v="167.39483300000001"/>
  </r>
  <r>
    <x v="3"/>
    <x v="29"/>
    <n v="505"/>
    <n v="9302"/>
    <n v="0.75"/>
    <n v="0"/>
    <n v="0"/>
    <n v="0"/>
    <n v="372817"/>
    <m/>
    <n v="279612.75"/>
    <n v="279612.75"/>
    <n v="0"/>
    <n v="0"/>
    <n v="0"/>
    <n v="0"/>
    <n v="0"/>
    <n v="0"/>
    <n v="0"/>
    <n v="0"/>
  </r>
  <r>
    <x v="3"/>
    <x v="21"/>
    <n v="505"/>
    <n v="9302"/>
    <n v="0.35"/>
    <n v="0"/>
    <n v="0"/>
    <n v="0"/>
    <n v="372817"/>
    <m/>
    <n v="130485.95"/>
    <n v="130485.95"/>
    <n v="6.6000000000000005E-5"/>
    <n v="8.6120727000000006"/>
    <n v="0"/>
    <n v="0"/>
    <n v="0"/>
    <n v="6.2000000000000003E-5"/>
    <n v="0"/>
    <n v="8.6120727000000006"/>
  </r>
  <r>
    <x v="3"/>
    <x v="22"/>
    <n v="505"/>
    <n v="9302"/>
    <n v="0.5"/>
    <n v="0"/>
    <n v="0"/>
    <n v="0"/>
    <n v="372817"/>
    <m/>
    <n v="186408.5"/>
    <n v="186408.5"/>
    <n v="4.6E-5"/>
    <n v="8.5747909999999994"/>
    <n v="0"/>
    <n v="0"/>
    <n v="0"/>
    <n v="2.5999999999999998E-5"/>
    <n v="0"/>
    <n v="8.5747909999999994"/>
  </r>
  <r>
    <x v="3"/>
    <x v="0"/>
    <n v="504"/>
    <n v="9303"/>
    <n v="0.5"/>
    <n v="14793283"/>
    <n v="686993"/>
    <n v="7053145"/>
    <n v="28658"/>
    <m/>
    <n v="14329"/>
    <n v="7067474"/>
    <n v="1.4239999999999999E-3"/>
    <n v="10064.082976"/>
    <n v="968944"/>
    <n v="119"/>
    <n v="484412.5"/>
    <n v="1.72E-3"/>
    <n v="833.18949999999995"/>
    <n v="10897.272476"/>
  </r>
  <r>
    <x v="3"/>
    <x v="1"/>
    <n v="504"/>
    <n v="9303"/>
    <n v="0.5"/>
    <n v="14793283"/>
    <n v="686993"/>
    <n v="7053145"/>
    <n v="28658"/>
    <m/>
    <n v="14329"/>
    <n v="7067474"/>
    <n v="1.4100000000000001E-4"/>
    <n v="996.51383400000009"/>
    <n v="968944"/>
    <n v="119"/>
    <n v="484412.5"/>
    <n v="1.85E-4"/>
    <n v="89.616312499999992"/>
    <n v="1086.1301465000001"/>
  </r>
  <r>
    <x v="3"/>
    <x v="2"/>
    <n v="504"/>
    <n v="9303"/>
    <n v="0.5"/>
    <n v="14793283"/>
    <n v="686993"/>
    <n v="7053145"/>
    <n v="28658"/>
    <m/>
    <n v="14329"/>
    <n v="7067474"/>
    <n v="4.7399999999999997E-4"/>
    <n v="3349.9826759999996"/>
    <n v="968944"/>
    <n v="119"/>
    <n v="484412.5"/>
    <n v="4.5800000000000002E-4"/>
    <n v="221.86092500000001"/>
    <n v="3571.8436009999996"/>
  </r>
  <r>
    <x v="3"/>
    <x v="3"/>
    <n v="504"/>
    <n v="9303"/>
    <n v="0.35"/>
    <n v="14793283"/>
    <n v="686993"/>
    <n v="4937201.5"/>
    <n v="28658"/>
    <m/>
    <n v="10030.299999999999"/>
    <n v="4947231.8"/>
    <n v="5.4999999999999997E-3"/>
    <n v="27209.774899999997"/>
    <n v="968944"/>
    <n v="119"/>
    <n v="339088.75"/>
    <n v="5.8060000000000004E-3"/>
    <n v="1968.7492825000002"/>
    <n v="29178.524182499998"/>
  </r>
  <r>
    <x v="3"/>
    <x v="4"/>
    <n v="504"/>
    <n v="9303"/>
    <n v="0.35"/>
    <n v="14793283"/>
    <n v="686993"/>
    <n v="4937201.5"/>
    <n v="28658"/>
    <m/>
    <n v="10030.299999999999"/>
    <n v="4947231.8"/>
    <n v="0"/>
    <n v="0"/>
    <n v="968944"/>
    <n v="119"/>
    <n v="339088.75"/>
    <n v="0"/>
    <n v="0"/>
    <n v="0"/>
  </r>
  <r>
    <x v="3"/>
    <x v="5"/>
    <n v="504"/>
    <n v="9303"/>
    <n v="0.5"/>
    <n v="14793283"/>
    <n v="686993"/>
    <n v="7053145"/>
    <n v="28658"/>
    <m/>
    <n v="14329"/>
    <n v="7067474"/>
    <n v="8.3999999999999995E-5"/>
    <n v="593.66781600000002"/>
    <n v="968944"/>
    <n v="119"/>
    <n v="484412.5"/>
    <n v="9.3999999999999994E-5"/>
    <n v="45.534774999999996"/>
    <n v="639.20259099999998"/>
  </r>
  <r>
    <x v="3"/>
    <x v="6"/>
    <n v="504"/>
    <n v="9303"/>
    <n v="0.5"/>
    <n v="14793283"/>
    <n v="686993"/>
    <n v="7053145"/>
    <n v="28658"/>
    <m/>
    <n v="14329"/>
    <n v="7067474"/>
    <n v="1.3200000000000001E-4"/>
    <n v="932.90656800000011"/>
    <n v="968944"/>
    <n v="119"/>
    <n v="484412.5"/>
    <n v="1.46E-4"/>
    <n v="70.724225000000004"/>
    <n v="1003.6307930000002"/>
  </r>
  <r>
    <x v="3"/>
    <x v="8"/>
    <n v="504"/>
    <n v="9303"/>
    <n v="0.5"/>
    <n v="14793283"/>
    <n v="686993"/>
    <n v="7053145"/>
    <n v="28658"/>
    <m/>
    <n v="14329"/>
    <n v="7067474"/>
    <n v="5.0299999999999997E-4"/>
    <n v="3554.9394219999999"/>
    <n v="968944"/>
    <n v="119"/>
    <n v="484412.5"/>
    <n v="5.6400000000000005E-4"/>
    <n v="273.20865000000003"/>
    <n v="3828.148072"/>
  </r>
  <r>
    <x v="3"/>
    <x v="24"/>
    <n v="504"/>
    <n v="9303"/>
    <n v="0.5"/>
    <n v="14793283"/>
    <n v="686993"/>
    <n v="7053145"/>
    <n v="28658"/>
    <m/>
    <n v="14329"/>
    <n v="7067474"/>
    <n v="4.6999999999999997E-5"/>
    <n v="332.17127799999997"/>
    <n v="968944"/>
    <n v="119"/>
    <n v="484412.5"/>
    <n v="5.3999999999999998E-5"/>
    <n v="26.158275"/>
    <n v="358.32955299999998"/>
  </r>
  <r>
    <x v="3"/>
    <x v="25"/>
    <n v="504"/>
    <n v="9303"/>
    <n v="0.75"/>
    <n v="14793283"/>
    <n v="686993"/>
    <n v="10579717.5"/>
    <n v="28658"/>
    <m/>
    <n v="21493.5"/>
    <n v="10601211"/>
    <n v="1.0219999999999999E-3"/>
    <n v="10834.437641999999"/>
    <n v="968944"/>
    <n v="119"/>
    <n v="726618.75"/>
    <n v="1.1800000000000001E-3"/>
    <n v="857.41012499999999"/>
    <n v="11691.847766999999"/>
  </r>
  <r>
    <x v="3"/>
    <x v="10"/>
    <n v="504"/>
    <n v="9303"/>
    <n v="0.5"/>
    <n v="14793283"/>
    <n v="686993"/>
    <n v="7053145"/>
    <n v="28658"/>
    <m/>
    <n v="14329"/>
    <n v="7067474"/>
    <n v="8.2000000000000001E-5"/>
    <n v="579.53286800000001"/>
    <n v="968944"/>
    <n v="119"/>
    <n v="484412.5"/>
    <n v="9.2E-5"/>
    <n v="44.565950000000001"/>
    <n v="624.09881800000005"/>
  </r>
  <r>
    <x v="3"/>
    <x v="11"/>
    <n v="504"/>
    <n v="9303"/>
    <n v="0.5"/>
    <n v="14793283"/>
    <n v="686993"/>
    <n v="7053145"/>
    <n v="28658"/>
    <m/>
    <n v="14329"/>
    <n v="7067474"/>
    <n v="0"/>
    <n v="0"/>
    <n v="968944"/>
    <n v="119"/>
    <n v="484412.5"/>
    <n v="0"/>
    <n v="0"/>
    <n v="0"/>
  </r>
  <r>
    <x v="3"/>
    <x v="12"/>
    <n v="504"/>
    <n v="9303"/>
    <n v="0.5"/>
    <n v="14793283"/>
    <n v="686993"/>
    <n v="7053145"/>
    <n v="28658"/>
    <m/>
    <n v="14329"/>
    <n v="7067474"/>
    <n v="1.36E-4"/>
    <n v="961.17646400000001"/>
    <n v="968944"/>
    <n v="119"/>
    <n v="484412.5"/>
    <n v="1.35E-4"/>
    <n v="65.395687499999994"/>
    <n v="1026.5721515"/>
  </r>
  <r>
    <x v="3"/>
    <x v="14"/>
    <n v="504"/>
    <n v="9303"/>
    <n v="0"/>
    <n v="14793283"/>
    <n v="686993"/>
    <n v="0"/>
    <n v="28658"/>
    <m/>
    <n v="0"/>
    <n v="0"/>
    <n v="1.2E-5"/>
    <n v="0"/>
    <n v="968944"/>
    <n v="119"/>
    <n v="0"/>
    <n v="1.2E-5"/>
    <n v="0"/>
    <n v="0"/>
  </r>
  <r>
    <x v="3"/>
    <x v="15"/>
    <n v="504"/>
    <n v="9303"/>
    <n v="0"/>
    <n v="14793283"/>
    <n v="686993"/>
    <n v="0"/>
    <n v="28658"/>
    <m/>
    <n v="0"/>
    <n v="0"/>
    <n v="2.14E-4"/>
    <n v="0"/>
    <n v="968944"/>
    <n v="119"/>
    <n v="0"/>
    <n v="2.4000000000000001E-4"/>
    <n v="0"/>
    <n v="0"/>
  </r>
  <r>
    <x v="3"/>
    <x v="16"/>
    <n v="504"/>
    <n v="9303"/>
    <n v="0.35"/>
    <n v="14793283"/>
    <n v="686993"/>
    <n v="4937201.5"/>
    <n v="28658"/>
    <m/>
    <n v="10030.299999999999"/>
    <n v="4947231.8"/>
    <n v="0"/>
    <n v="0"/>
    <n v="968944"/>
    <n v="119"/>
    <n v="339088.75"/>
    <n v="0"/>
    <n v="0"/>
    <n v="0"/>
  </r>
  <r>
    <x v="3"/>
    <x v="17"/>
    <n v="504"/>
    <n v="9303"/>
    <n v="0.5"/>
    <n v="14793283"/>
    <n v="686993"/>
    <n v="7053145"/>
    <n v="28658"/>
    <m/>
    <n v="14329"/>
    <n v="7067474"/>
    <n v="2.1499999999999999E-4"/>
    <n v="1519.5069100000001"/>
    <n v="968944"/>
    <n v="119"/>
    <n v="484412.5"/>
    <n v="2.41E-4"/>
    <n v="116.74341250000001"/>
    <n v="1636.2503225"/>
  </r>
  <r>
    <x v="3"/>
    <x v="18"/>
    <n v="504"/>
    <n v="9303"/>
    <n v="0"/>
    <n v="14793283"/>
    <n v="686993"/>
    <n v="0"/>
    <n v="28658"/>
    <m/>
    <n v="0"/>
    <n v="0"/>
    <n v="4.8000000000000001E-5"/>
    <n v="0"/>
    <n v="968944"/>
    <n v="119"/>
    <n v="0"/>
    <n v="5.7000000000000003E-5"/>
    <n v="0"/>
    <n v="0"/>
  </r>
  <r>
    <x v="3"/>
    <x v="27"/>
    <n v="504"/>
    <n v="9303"/>
    <n v="0.75"/>
    <n v="14793283"/>
    <n v="686993"/>
    <n v="10579717.5"/>
    <n v="28658"/>
    <m/>
    <n v="21493.5"/>
    <n v="10601211"/>
    <n v="0"/>
    <n v="0"/>
    <n v="968944"/>
    <n v="119"/>
    <n v="726618.75"/>
    <n v="0"/>
    <n v="0"/>
    <n v="0"/>
  </r>
  <r>
    <x v="3"/>
    <x v="28"/>
    <n v="504"/>
    <n v="9303"/>
    <n v="0.5"/>
    <n v="14793283"/>
    <n v="686993"/>
    <n v="7053145"/>
    <n v="28658"/>
    <m/>
    <n v="14329"/>
    <n v="7067474"/>
    <n v="8.9800000000000004E-4"/>
    <n v="6346.5916520000001"/>
    <n v="968944"/>
    <n v="119"/>
    <n v="484412.5"/>
    <n v="1.0369999999999999E-3"/>
    <n v="502.33576249999999"/>
    <n v="6848.9274144999999"/>
  </r>
  <r>
    <x v="3"/>
    <x v="29"/>
    <n v="504"/>
    <n v="9303"/>
    <n v="0.75"/>
    <n v="14793283"/>
    <n v="686993"/>
    <n v="10579717.5"/>
    <n v="28658"/>
    <m/>
    <n v="21493.5"/>
    <n v="10601211"/>
    <n v="0"/>
    <n v="0"/>
    <n v="968944"/>
    <n v="119"/>
    <n v="726618.75"/>
    <n v="0"/>
    <n v="0"/>
    <n v="0"/>
  </r>
  <r>
    <x v="3"/>
    <x v="21"/>
    <n v="504"/>
    <n v="9303"/>
    <n v="0.35"/>
    <n v="14793283"/>
    <n v="686993"/>
    <n v="4937201.5"/>
    <n v="28658"/>
    <m/>
    <n v="10030.299999999999"/>
    <n v="4947231.8"/>
    <n v="6.6000000000000005E-5"/>
    <n v="326.51729879999999"/>
    <n v="968944"/>
    <n v="119"/>
    <n v="339088.75"/>
    <n v="6.2000000000000003E-5"/>
    <n v="21.023502499999999"/>
    <n v="347.5408013"/>
  </r>
  <r>
    <x v="3"/>
    <x v="22"/>
    <n v="504"/>
    <n v="9303"/>
    <n v="0.5"/>
    <n v="14793283"/>
    <n v="686993"/>
    <n v="7053145"/>
    <n v="28658"/>
    <m/>
    <n v="14329"/>
    <n v="7067474"/>
    <n v="4.6E-5"/>
    <n v="325.10380400000003"/>
    <n v="968944"/>
    <n v="119"/>
    <n v="484412.5"/>
    <n v="2.5999999999999998E-5"/>
    <n v="12.594724999999999"/>
    <n v="337.69852900000001"/>
  </r>
  <r>
    <x v="4"/>
    <x v="0"/>
    <n v="93"/>
    <n v="8001"/>
    <n v="1"/>
    <n v="86011332"/>
    <n v="3053360"/>
    <n v="82957972"/>
    <n v="731802"/>
    <m/>
    <n v="731802"/>
    <n v="83689774"/>
    <n v="1.4239999999999999E-3"/>
    <n v="119174.238176"/>
    <n v="5453172"/>
    <n v="0"/>
    <n v="5453172"/>
    <n v="1.72E-3"/>
    <n v="9379.4558400000005"/>
    <n v="128553.69401599999"/>
  </r>
  <r>
    <x v="4"/>
    <x v="1"/>
    <n v="93"/>
    <n v="8001"/>
    <n v="1"/>
    <n v="86011332"/>
    <n v="3053360"/>
    <n v="82957972"/>
    <n v="731802"/>
    <m/>
    <n v="731802"/>
    <n v="83689774"/>
    <n v="1.4100000000000001E-4"/>
    <n v="11800.258134000002"/>
    <n v="5453172"/>
    <n v="0"/>
    <n v="5453172"/>
    <n v="1.85E-4"/>
    <n v="1008.83682"/>
    <n v="12809.094954000002"/>
  </r>
  <r>
    <x v="4"/>
    <x v="2"/>
    <n v="93"/>
    <n v="8001"/>
    <n v="1"/>
    <n v="86011332"/>
    <n v="3053360"/>
    <n v="82957972"/>
    <n v="731802"/>
    <m/>
    <n v="731802"/>
    <n v="83689774"/>
    <n v="4.7399999999999997E-4"/>
    <n v="39668.952875999996"/>
    <n v="5453172"/>
    <n v="0"/>
    <n v="5453172"/>
    <n v="4.5800000000000002E-4"/>
    <n v="2497.552776"/>
    <n v="42166.505651999993"/>
  </r>
  <r>
    <x v="4"/>
    <x v="30"/>
    <n v="93"/>
    <n v="8001"/>
    <n v="1"/>
    <n v="86011332"/>
    <n v="3053360"/>
    <n v="82957972"/>
    <n v="731802"/>
    <m/>
    <n v="731802"/>
    <n v="83689774"/>
    <n v="7.4250000000000002E-3"/>
    <n v="621396.57195000001"/>
    <n v="5453172"/>
    <n v="0"/>
    <n v="5453172"/>
    <n v="7.8079999999999998E-3"/>
    <n v="42578.366975999998"/>
    <n v="663974.93892600003"/>
  </r>
  <r>
    <x v="4"/>
    <x v="4"/>
    <n v="93"/>
    <n v="8001"/>
    <n v="1"/>
    <n v="86011332"/>
    <n v="3053360"/>
    <n v="82957972"/>
    <n v="731802"/>
    <m/>
    <n v="731802"/>
    <n v="83689774"/>
    <n v="0"/>
    <n v="0"/>
    <n v="5453172"/>
    <n v="0"/>
    <n v="5453172"/>
    <n v="0"/>
    <n v="0"/>
    <n v="0"/>
  </r>
  <r>
    <x v="4"/>
    <x v="5"/>
    <n v="93"/>
    <n v="8001"/>
    <n v="1"/>
    <n v="86011332"/>
    <n v="3053360"/>
    <n v="82957972"/>
    <n v="731802"/>
    <m/>
    <n v="731802"/>
    <n v="83689774"/>
    <n v="8.3999999999999995E-5"/>
    <n v="7029.9410159999998"/>
    <n v="5453172"/>
    <n v="0"/>
    <n v="5453172"/>
    <n v="9.3999999999999994E-5"/>
    <n v="512.59816799999999"/>
    <n v="7542.5391839999993"/>
  </r>
  <r>
    <x v="4"/>
    <x v="6"/>
    <n v="93"/>
    <n v="8001"/>
    <n v="1"/>
    <n v="86011332"/>
    <n v="3053360"/>
    <n v="82957972"/>
    <n v="731802"/>
    <m/>
    <n v="731802"/>
    <n v="83689774"/>
    <n v="1.3200000000000001E-4"/>
    <n v="11047.050168000002"/>
    <n v="5453172"/>
    <n v="0"/>
    <n v="5453172"/>
    <n v="1.46E-4"/>
    <n v="796.16311199999996"/>
    <n v="11843.213280000002"/>
  </r>
  <r>
    <x v="4"/>
    <x v="31"/>
    <n v="93"/>
    <n v="8001"/>
    <n v="1"/>
    <n v="86011332"/>
    <n v="3053360"/>
    <n v="82957972"/>
    <n v="731802"/>
    <m/>
    <n v="731802"/>
    <n v="83689774"/>
    <n v="2.6699999999999998E-4"/>
    <n v="22345.169657999999"/>
    <n v="5453172"/>
    <n v="0"/>
    <n v="5453172"/>
    <n v="2.9500000000000001E-4"/>
    <n v="1608.6857400000001"/>
    <n v="23953.855398"/>
  </r>
  <r>
    <x v="4"/>
    <x v="8"/>
    <n v="93"/>
    <n v="8001"/>
    <n v="1"/>
    <n v="86011332"/>
    <n v="3053360"/>
    <n v="82957972"/>
    <n v="731802"/>
    <m/>
    <n v="731802"/>
    <n v="83689774"/>
    <n v="5.0299999999999997E-4"/>
    <n v="42095.956321999998"/>
    <n v="5453172"/>
    <n v="0"/>
    <n v="5453172"/>
    <n v="5.6400000000000005E-4"/>
    <n v="3075.5890080000004"/>
    <n v="45171.545330000001"/>
  </r>
  <r>
    <x v="4"/>
    <x v="32"/>
    <n v="93"/>
    <n v="8001"/>
    <n v="1"/>
    <n v="86011332"/>
    <n v="3053360"/>
    <n v="82957972"/>
    <n v="731802"/>
    <m/>
    <n v="731802"/>
    <n v="83689774"/>
    <n v="2.3969999999999998E-3"/>
    <n v="200604.388278"/>
    <n v="5453172"/>
    <n v="0"/>
    <n v="5453172"/>
    <n v="2.6510000000000001E-3"/>
    <n v="14456.358972"/>
    <n v="215060.74724999999"/>
  </r>
  <r>
    <x v="4"/>
    <x v="10"/>
    <n v="93"/>
    <n v="8001"/>
    <n v="1"/>
    <n v="86011332"/>
    <n v="3053360"/>
    <n v="82957972"/>
    <n v="731802"/>
    <m/>
    <n v="731802"/>
    <n v="83689774"/>
    <n v="8.2000000000000001E-5"/>
    <n v="6862.5614679999999"/>
    <n v="5453172"/>
    <n v="0"/>
    <n v="5453172"/>
    <n v="9.2E-5"/>
    <n v="501.691824"/>
    <n v="7364.2532919999994"/>
  </r>
  <r>
    <x v="4"/>
    <x v="33"/>
    <n v="93"/>
    <n v="8001"/>
    <n v="1"/>
    <n v="86011332"/>
    <n v="3053360"/>
    <n v="82957972"/>
    <n v="731802"/>
    <m/>
    <n v="731802"/>
    <n v="83689774"/>
    <n v="0"/>
    <n v="0"/>
    <n v="5453172"/>
    <n v="0"/>
    <n v="5453172"/>
    <n v="0"/>
    <n v="0"/>
    <n v="0"/>
  </r>
  <r>
    <x v="4"/>
    <x v="12"/>
    <n v="93"/>
    <n v="8001"/>
    <n v="1"/>
    <n v="86011332"/>
    <n v="3053360"/>
    <n v="82957972"/>
    <n v="731802"/>
    <m/>
    <n v="731802"/>
    <n v="83689774"/>
    <n v="1.36E-4"/>
    <n v="11381.809264"/>
    <n v="5453172"/>
    <n v="0"/>
    <n v="5453172"/>
    <n v="1.35E-4"/>
    <n v="736.17822000000001"/>
    <n v="12117.987483999999"/>
  </r>
  <r>
    <x v="4"/>
    <x v="14"/>
    <n v="93"/>
    <n v="8001"/>
    <n v="1"/>
    <n v="86011332"/>
    <n v="3053360"/>
    <n v="82957972"/>
    <n v="731802"/>
    <m/>
    <n v="731802"/>
    <n v="83689774"/>
    <n v="1.2E-5"/>
    <n v="1004.277288"/>
    <n v="5453172"/>
    <n v="0"/>
    <n v="5453172"/>
    <n v="1.2E-5"/>
    <n v="65.438063999999997"/>
    <n v="1069.7153519999999"/>
  </r>
  <r>
    <x v="4"/>
    <x v="15"/>
    <n v="93"/>
    <n v="8001"/>
    <n v="1"/>
    <n v="86011332"/>
    <n v="3053360"/>
    <n v="82957972"/>
    <n v="731802"/>
    <m/>
    <n v="731802"/>
    <n v="83689774"/>
    <n v="2.14E-4"/>
    <n v="17909.611636000001"/>
    <n v="5453172"/>
    <n v="0"/>
    <n v="5453172"/>
    <n v="2.4000000000000001E-4"/>
    <n v="1308.7612799999999"/>
    <n v="19218.372916"/>
  </r>
  <r>
    <x v="4"/>
    <x v="17"/>
    <n v="93"/>
    <n v="8001"/>
    <n v="1"/>
    <n v="86011332"/>
    <n v="3053360"/>
    <n v="82957972"/>
    <n v="731802"/>
    <m/>
    <n v="731802"/>
    <n v="83689774"/>
    <n v="2.1499999999999999E-4"/>
    <n v="17993.30141"/>
    <n v="5453172"/>
    <n v="0"/>
    <n v="5453172"/>
    <n v="2.41E-4"/>
    <n v="1314.2144519999999"/>
    <n v="19307.515862"/>
  </r>
  <r>
    <x v="4"/>
    <x v="34"/>
    <n v="93"/>
    <n v="8001"/>
    <n v="1"/>
    <n v="86011332"/>
    <n v="3053360"/>
    <n v="82957972"/>
    <n v="731802"/>
    <m/>
    <n v="731802"/>
    <n v="83689774"/>
    <n v="0"/>
    <n v="0"/>
    <n v="5453172"/>
    <n v="0"/>
    <n v="5453172"/>
    <n v="0"/>
    <n v="0"/>
    <n v="0"/>
  </r>
  <r>
    <x v="4"/>
    <x v="35"/>
    <n v="93"/>
    <n v="8001"/>
    <n v="1"/>
    <n v="86011332"/>
    <n v="3053360"/>
    <n v="82957972"/>
    <n v="731802"/>
    <m/>
    <n v="731802"/>
    <n v="83689774"/>
    <n v="1.6000000000000001E-4"/>
    <n v="13390.363840000002"/>
    <n v="5453172"/>
    <n v="0"/>
    <n v="5453172"/>
    <n v="1.76E-4"/>
    <n v="959.75827199999992"/>
    <n v="14350.122112000001"/>
  </r>
  <r>
    <x v="4"/>
    <x v="22"/>
    <n v="93"/>
    <n v="8001"/>
    <n v="1"/>
    <n v="86011332"/>
    <n v="3053360"/>
    <n v="82957972"/>
    <n v="731802"/>
    <m/>
    <n v="731802"/>
    <n v="83689774"/>
    <n v="4.6E-5"/>
    <n v="3849.7296040000001"/>
    <n v="5453172"/>
    <n v="0"/>
    <n v="5453172"/>
    <n v="2.5999999999999998E-5"/>
    <n v="141.78247199999998"/>
    <n v="3991.512076"/>
  </r>
  <r>
    <x v="4"/>
    <x v="0"/>
    <n v="837"/>
    <n v="8001"/>
    <n v="1"/>
    <n v="0"/>
    <m/>
    <n v="0"/>
    <n v="297590"/>
    <n v="107848"/>
    <n v="189742"/>
    <n v="189742"/>
    <n v="1.4239999999999999E-3"/>
    <n v="270.19260800000001"/>
    <n v="0"/>
    <n v="0"/>
    <n v="0"/>
    <n v="1.72E-3"/>
    <n v="0"/>
    <n v="270.19260800000001"/>
  </r>
  <r>
    <x v="4"/>
    <x v="1"/>
    <n v="837"/>
    <n v="8001"/>
    <n v="1"/>
    <n v="0"/>
    <m/>
    <n v="0"/>
    <n v="297590"/>
    <n v="107848"/>
    <n v="189742"/>
    <n v="189742"/>
    <n v="1.4100000000000001E-4"/>
    <n v="26.753622000000004"/>
    <n v="0"/>
    <n v="0"/>
    <n v="0"/>
    <n v="1.85E-4"/>
    <n v="0"/>
    <n v="26.753622000000004"/>
  </r>
  <r>
    <x v="4"/>
    <x v="2"/>
    <n v="837"/>
    <n v="8001"/>
    <n v="1"/>
    <n v="0"/>
    <m/>
    <n v="0"/>
    <n v="297590"/>
    <n v="107848"/>
    <n v="189742"/>
    <n v="189742"/>
    <n v="4.7399999999999997E-4"/>
    <n v="89.937708000000001"/>
    <n v="0"/>
    <n v="0"/>
    <n v="0"/>
    <n v="4.5800000000000002E-4"/>
    <n v="0"/>
    <n v="89.937708000000001"/>
  </r>
  <r>
    <x v="4"/>
    <x v="30"/>
    <n v="837"/>
    <n v="8001"/>
    <n v="1"/>
    <n v="0"/>
    <m/>
    <n v="0"/>
    <n v="297590"/>
    <n v="107848"/>
    <n v="189742"/>
    <n v="189742"/>
    <n v="7.4250000000000002E-3"/>
    <n v="1408.8343500000001"/>
    <n v="0"/>
    <n v="0"/>
    <n v="0"/>
    <n v="7.8079999999999998E-3"/>
    <n v="0"/>
    <n v="1408.8343500000001"/>
  </r>
  <r>
    <x v="4"/>
    <x v="4"/>
    <n v="837"/>
    <n v="8001"/>
    <n v="1"/>
    <n v="0"/>
    <m/>
    <n v="0"/>
    <n v="297590"/>
    <n v="107848"/>
    <n v="189742"/>
    <n v="189742"/>
    <n v="0"/>
    <n v="0"/>
    <n v="0"/>
    <n v="0"/>
    <n v="0"/>
    <n v="0"/>
    <n v="0"/>
    <n v="0"/>
  </r>
  <r>
    <x v="4"/>
    <x v="5"/>
    <n v="837"/>
    <n v="8001"/>
    <n v="1"/>
    <n v="0"/>
    <m/>
    <n v="0"/>
    <n v="297590"/>
    <n v="107848"/>
    <n v="189742"/>
    <n v="189742"/>
    <n v="8.3999999999999995E-5"/>
    <n v="15.938327999999998"/>
    <n v="0"/>
    <n v="0"/>
    <n v="0"/>
    <n v="9.3999999999999994E-5"/>
    <n v="0"/>
    <n v="15.938327999999998"/>
  </r>
  <r>
    <x v="4"/>
    <x v="6"/>
    <n v="837"/>
    <n v="8001"/>
    <n v="1"/>
    <n v="0"/>
    <m/>
    <n v="0"/>
    <n v="297590"/>
    <n v="107848"/>
    <n v="189742"/>
    <n v="189742"/>
    <n v="1.3200000000000001E-4"/>
    <n v="25.045944000000002"/>
    <n v="0"/>
    <n v="0"/>
    <n v="0"/>
    <n v="1.46E-4"/>
    <n v="0"/>
    <n v="25.045944000000002"/>
  </r>
  <r>
    <x v="4"/>
    <x v="31"/>
    <n v="837"/>
    <n v="8001"/>
    <n v="1"/>
    <n v="0"/>
    <m/>
    <n v="0"/>
    <n v="297590"/>
    <n v="107848"/>
    <n v="189742"/>
    <n v="189742"/>
    <n v="2.6699999999999998E-4"/>
    <n v="50.661113999999998"/>
    <n v="0"/>
    <n v="0"/>
    <n v="0"/>
    <n v="2.9500000000000001E-4"/>
    <n v="0"/>
    <n v="50.661113999999998"/>
  </r>
  <r>
    <x v="4"/>
    <x v="32"/>
    <n v="837"/>
    <n v="8001"/>
    <n v="1"/>
    <n v="0"/>
    <m/>
    <n v="0"/>
    <n v="297590"/>
    <n v="107848"/>
    <n v="189742"/>
    <n v="189742"/>
    <n v="2.3969999999999998E-3"/>
    <n v="454.81157399999995"/>
    <n v="0"/>
    <n v="0"/>
    <n v="0"/>
    <n v="2.6510000000000001E-3"/>
    <n v="0"/>
    <n v="454.81157399999995"/>
  </r>
  <r>
    <x v="4"/>
    <x v="10"/>
    <n v="837"/>
    <n v="8001"/>
    <n v="1"/>
    <n v="0"/>
    <m/>
    <n v="0"/>
    <n v="297590"/>
    <n v="107848"/>
    <n v="189742"/>
    <n v="189742"/>
    <n v="8.2000000000000001E-5"/>
    <n v="15.558844000000001"/>
    <n v="0"/>
    <n v="0"/>
    <n v="0"/>
    <n v="9.2E-5"/>
    <n v="0"/>
    <n v="15.558844000000001"/>
  </r>
  <r>
    <x v="4"/>
    <x v="33"/>
    <n v="837"/>
    <n v="8001"/>
    <n v="1"/>
    <n v="0"/>
    <m/>
    <n v="0"/>
    <n v="297590"/>
    <n v="107848"/>
    <n v="189742"/>
    <n v="189742"/>
    <n v="0"/>
    <n v="0"/>
    <n v="0"/>
    <n v="0"/>
    <n v="0"/>
    <n v="0"/>
    <n v="0"/>
    <n v="0"/>
  </r>
  <r>
    <x v="4"/>
    <x v="12"/>
    <n v="837"/>
    <n v="8001"/>
    <n v="1"/>
    <n v="0"/>
    <m/>
    <n v="0"/>
    <n v="297590"/>
    <n v="107848"/>
    <n v="189742"/>
    <n v="189742"/>
    <n v="1.36E-4"/>
    <n v="25.804911999999998"/>
    <n v="0"/>
    <n v="0"/>
    <n v="0"/>
    <n v="1.35E-4"/>
    <n v="0"/>
    <n v="25.804911999999998"/>
  </r>
  <r>
    <x v="4"/>
    <x v="14"/>
    <n v="837"/>
    <n v="8001"/>
    <n v="1"/>
    <n v="0"/>
    <m/>
    <n v="0"/>
    <n v="297590"/>
    <n v="107848"/>
    <n v="189742"/>
    <n v="189742"/>
    <n v="1.2E-5"/>
    <n v="2.276904"/>
    <n v="0"/>
    <n v="0"/>
    <n v="0"/>
    <n v="1.2E-5"/>
    <n v="0"/>
    <n v="2.276904"/>
  </r>
  <r>
    <x v="4"/>
    <x v="15"/>
    <n v="837"/>
    <n v="8001"/>
    <n v="1"/>
    <n v="0"/>
    <m/>
    <n v="0"/>
    <n v="297590"/>
    <n v="107848"/>
    <n v="189742"/>
    <n v="189742"/>
    <n v="2.14E-4"/>
    <n v="40.604787999999999"/>
    <n v="0"/>
    <n v="0"/>
    <n v="0"/>
    <n v="2.4000000000000001E-4"/>
    <n v="0"/>
    <n v="40.604787999999999"/>
  </r>
  <r>
    <x v="4"/>
    <x v="17"/>
    <n v="837"/>
    <n v="8001"/>
    <n v="1"/>
    <n v="0"/>
    <m/>
    <n v="0"/>
    <n v="297590"/>
    <n v="107848"/>
    <n v="189742"/>
    <n v="189742"/>
    <n v="2.1499999999999999E-4"/>
    <n v="40.794530000000002"/>
    <n v="0"/>
    <n v="0"/>
    <n v="0"/>
    <n v="2.41E-4"/>
    <n v="0"/>
    <n v="40.794530000000002"/>
  </r>
  <r>
    <x v="4"/>
    <x v="34"/>
    <n v="837"/>
    <n v="8001"/>
    <n v="1"/>
    <n v="0"/>
    <m/>
    <n v="0"/>
    <n v="297590"/>
    <n v="107848"/>
    <n v="189742"/>
    <n v="189742"/>
    <n v="0"/>
    <n v="0"/>
    <n v="0"/>
    <n v="0"/>
    <n v="0"/>
    <n v="0"/>
    <n v="0"/>
    <n v="0"/>
  </r>
  <r>
    <x v="4"/>
    <x v="35"/>
    <n v="837"/>
    <n v="8001"/>
    <n v="1"/>
    <n v="0"/>
    <m/>
    <n v="0"/>
    <n v="297590"/>
    <n v="107848"/>
    <n v="189742"/>
    <n v="189742"/>
    <n v="1.6000000000000001E-4"/>
    <n v="30.358720000000002"/>
    <n v="0"/>
    <n v="0"/>
    <n v="0"/>
    <n v="1.76E-4"/>
    <n v="0"/>
    <n v="30.358720000000002"/>
  </r>
  <r>
    <x v="4"/>
    <x v="22"/>
    <n v="837"/>
    <n v="8001"/>
    <n v="1"/>
    <n v="0"/>
    <m/>
    <n v="0"/>
    <n v="297590"/>
    <n v="107848"/>
    <n v="189742"/>
    <n v="189742"/>
    <n v="4.6E-5"/>
    <n v="8.7281320000000004"/>
    <n v="0"/>
    <n v="0"/>
    <n v="0"/>
    <n v="2.5999999999999998E-5"/>
    <n v="0"/>
    <n v="8.7281320000000004"/>
  </r>
  <r>
    <x v="5"/>
    <x v="0"/>
    <n v="246"/>
    <n v="8012"/>
    <n v="1"/>
    <n v="17136565"/>
    <n v="2057529"/>
    <n v="15079036"/>
    <n v="111866"/>
    <m/>
    <n v="111866"/>
    <n v="15190902"/>
    <n v="1.4239999999999999E-3"/>
    <n v="21631.844448"/>
    <n v="1904798"/>
    <n v="8841"/>
    <n v="1895957"/>
    <n v="1.72E-3"/>
    <n v="3261.0460399999997"/>
    <n v="24892.890488000001"/>
  </r>
  <r>
    <x v="5"/>
    <x v="1"/>
    <n v="246"/>
    <n v="8012"/>
    <n v="1"/>
    <n v="17136565"/>
    <n v="2057529"/>
    <n v="15079036"/>
    <n v="111866"/>
    <m/>
    <n v="111866"/>
    <n v="15190902"/>
    <n v="1.4100000000000001E-4"/>
    <n v="2141.9171820000001"/>
    <n v="1904798"/>
    <n v="8841"/>
    <n v="1895957"/>
    <n v="1.85E-4"/>
    <n v="350.75204500000001"/>
    <n v="2492.6692270000003"/>
  </r>
  <r>
    <x v="5"/>
    <x v="2"/>
    <n v="246"/>
    <n v="8012"/>
    <n v="1"/>
    <n v="17136565"/>
    <n v="2057529"/>
    <n v="15079036"/>
    <n v="111866"/>
    <m/>
    <n v="111866"/>
    <n v="15190902"/>
    <n v="4.7399999999999997E-4"/>
    <n v="7200.4875480000001"/>
    <n v="1904798"/>
    <n v="8841"/>
    <n v="1895957"/>
    <n v="4.5800000000000002E-4"/>
    <n v="868.34830600000009"/>
    <n v="8068.8358539999999"/>
  </r>
  <r>
    <x v="5"/>
    <x v="30"/>
    <n v="246"/>
    <n v="8012"/>
    <n v="0.6"/>
    <n v="17136565"/>
    <n v="2057529"/>
    <n v="9047421.5999999996"/>
    <n v="111866"/>
    <m/>
    <n v="67119.599999999991"/>
    <n v="9114541.1999999993"/>
    <n v="7.4250000000000002E-3"/>
    <n v="67675.468410000001"/>
    <n v="1904798"/>
    <n v="8841"/>
    <n v="1137574.2"/>
    <n v="7.8079999999999998E-3"/>
    <n v="8882.1793535999986"/>
    <n v="76557.647763600005"/>
  </r>
  <r>
    <x v="5"/>
    <x v="4"/>
    <n v="246"/>
    <n v="8012"/>
    <n v="0.6"/>
    <n v="17136565"/>
    <n v="2057529"/>
    <n v="9047421.5999999996"/>
    <n v="111866"/>
    <m/>
    <n v="67119.599999999991"/>
    <n v="9114541.1999999993"/>
    <n v="0"/>
    <n v="0"/>
    <n v="1904798"/>
    <n v="8841"/>
    <n v="1137574.2"/>
    <n v="0"/>
    <n v="0"/>
    <n v="0"/>
  </r>
  <r>
    <x v="5"/>
    <x v="5"/>
    <n v="246"/>
    <n v="8012"/>
    <n v="1"/>
    <n v="17136565"/>
    <n v="2057529"/>
    <n v="15079036"/>
    <n v="111866"/>
    <m/>
    <n v="111866"/>
    <n v="15190902"/>
    <n v="8.3999999999999995E-5"/>
    <n v="1276.035768"/>
    <n v="1904798"/>
    <n v="8841"/>
    <n v="1895957"/>
    <n v="9.3999999999999994E-5"/>
    <n v="178.21995799999999"/>
    <n v="1454.2557259999999"/>
  </r>
  <r>
    <x v="5"/>
    <x v="6"/>
    <n v="246"/>
    <n v="8012"/>
    <n v="1"/>
    <n v="17136565"/>
    <n v="2057529"/>
    <n v="15079036"/>
    <n v="111866"/>
    <m/>
    <n v="111866"/>
    <n v="15190902"/>
    <n v="1.3200000000000001E-4"/>
    <n v="2005.1990640000001"/>
    <n v="1904798"/>
    <n v="8841"/>
    <n v="1895957"/>
    <n v="1.46E-4"/>
    <n v="276.80972200000002"/>
    <n v="2282.0087860000003"/>
  </r>
  <r>
    <x v="5"/>
    <x v="31"/>
    <n v="246"/>
    <n v="8012"/>
    <n v="1"/>
    <n v="17136565"/>
    <n v="2057529"/>
    <n v="15079036"/>
    <n v="111866"/>
    <m/>
    <n v="111866"/>
    <n v="15190902"/>
    <n v="2.6699999999999998E-4"/>
    <n v="4055.9708339999997"/>
    <n v="1904798"/>
    <n v="8841"/>
    <n v="1895957"/>
    <n v="2.9500000000000001E-4"/>
    <n v="559.30731500000002"/>
    <n v="4615.2781489999998"/>
  </r>
  <r>
    <x v="5"/>
    <x v="8"/>
    <n v="246"/>
    <n v="8012"/>
    <n v="1"/>
    <n v="17136565"/>
    <n v="2057529"/>
    <n v="15079036"/>
    <n v="111866"/>
    <m/>
    <n v="111866"/>
    <n v="15190902"/>
    <n v="5.0299999999999997E-4"/>
    <n v="7641.0237059999999"/>
    <n v="1904798"/>
    <n v="8841"/>
    <n v="1895957"/>
    <n v="5.6400000000000005E-4"/>
    <n v="1069.3197480000001"/>
    <n v="8710.3434539999998"/>
  </r>
  <r>
    <x v="5"/>
    <x v="32"/>
    <n v="246"/>
    <n v="8012"/>
    <n v="1"/>
    <n v="17136565"/>
    <n v="2057529"/>
    <n v="15079036"/>
    <n v="111866"/>
    <m/>
    <n v="111866"/>
    <n v="15190902"/>
    <n v="2.3969999999999998E-3"/>
    <n v="36412.592094"/>
    <n v="1904798"/>
    <n v="8841"/>
    <n v="1895957"/>
    <n v="2.6510000000000001E-3"/>
    <n v="5026.1820070000003"/>
    <n v="41438.774101000003"/>
  </r>
  <r>
    <x v="5"/>
    <x v="10"/>
    <n v="246"/>
    <n v="8012"/>
    <n v="1"/>
    <n v="17136565"/>
    <n v="2057529"/>
    <n v="15079036"/>
    <n v="111866"/>
    <m/>
    <n v="111866"/>
    <n v="15190902"/>
    <n v="8.2000000000000001E-5"/>
    <n v="1245.6539640000001"/>
    <n v="1904798"/>
    <n v="8841"/>
    <n v="1895957"/>
    <n v="9.2E-5"/>
    <n v="174.428044"/>
    <n v="1420.0820080000001"/>
  </r>
  <r>
    <x v="5"/>
    <x v="12"/>
    <n v="246"/>
    <n v="8012"/>
    <n v="1"/>
    <n v="17136565"/>
    <n v="2057529"/>
    <n v="15079036"/>
    <n v="111866"/>
    <m/>
    <n v="111866"/>
    <n v="15190902"/>
    <n v="1.36E-4"/>
    <n v="2065.9626720000001"/>
    <n v="1904798"/>
    <n v="8841"/>
    <n v="1895957"/>
    <n v="1.35E-4"/>
    <n v="255.954195"/>
    <n v="2321.9168669999999"/>
  </r>
  <r>
    <x v="5"/>
    <x v="14"/>
    <n v="246"/>
    <n v="8012"/>
    <n v="1"/>
    <n v="17136565"/>
    <n v="2057529"/>
    <n v="15079036"/>
    <n v="111866"/>
    <m/>
    <n v="111866"/>
    <n v="15190902"/>
    <n v="1.2E-5"/>
    <n v="182.29082400000001"/>
    <n v="1904798"/>
    <n v="8841"/>
    <n v="1895957"/>
    <n v="1.2E-5"/>
    <n v="22.751484000000001"/>
    <n v="205.04230800000002"/>
  </r>
  <r>
    <x v="5"/>
    <x v="15"/>
    <n v="246"/>
    <n v="8012"/>
    <n v="1"/>
    <n v="17136565"/>
    <n v="2057529"/>
    <n v="15079036"/>
    <n v="111866"/>
    <m/>
    <n v="111866"/>
    <n v="15190902"/>
    <n v="2.14E-4"/>
    <n v="3250.853028"/>
    <n v="1904798"/>
    <n v="8841"/>
    <n v="1895957"/>
    <n v="2.4000000000000001E-4"/>
    <n v="455.02967999999998"/>
    <n v="3705.8827080000001"/>
  </r>
  <r>
    <x v="5"/>
    <x v="36"/>
    <n v="246"/>
    <n v="8012"/>
    <n v="1"/>
    <n v="17136565"/>
    <n v="2057529"/>
    <n v="15079036"/>
    <n v="111866"/>
    <m/>
    <n v="111866"/>
    <n v="15190902"/>
    <n v="0"/>
    <n v="0"/>
    <n v="1904798"/>
    <n v="8841"/>
    <n v="1895957"/>
    <n v="0"/>
    <n v="0"/>
    <n v="0"/>
  </r>
  <r>
    <x v="5"/>
    <x v="17"/>
    <n v="246"/>
    <n v="8012"/>
    <n v="1"/>
    <n v="17136565"/>
    <n v="2057529"/>
    <n v="15079036"/>
    <n v="111866"/>
    <m/>
    <n v="111866"/>
    <n v="15190902"/>
    <n v="2.1499999999999999E-4"/>
    <n v="3266.0439299999998"/>
    <n v="1904798"/>
    <n v="8841"/>
    <n v="1895957"/>
    <n v="2.41E-4"/>
    <n v="456.92563699999999"/>
    <n v="3722.9695669999996"/>
  </r>
  <r>
    <x v="5"/>
    <x v="34"/>
    <n v="246"/>
    <n v="8012"/>
    <n v="0.6"/>
    <n v="17136565"/>
    <n v="2057529"/>
    <n v="9047421.5999999996"/>
    <n v="111866"/>
    <m/>
    <n v="67119.599999999991"/>
    <n v="9114541.1999999993"/>
    <n v="0"/>
    <n v="0"/>
    <n v="1904798"/>
    <n v="8841"/>
    <n v="1137574.2"/>
    <n v="0"/>
    <n v="0"/>
    <n v="0"/>
  </r>
  <r>
    <x v="5"/>
    <x v="35"/>
    <n v="246"/>
    <n v="8012"/>
    <n v="0.6"/>
    <n v="17136565"/>
    <n v="2057529"/>
    <n v="9047421.5999999996"/>
    <n v="111866"/>
    <m/>
    <n v="67119.599999999991"/>
    <n v="9114541.1999999993"/>
    <n v="1.6000000000000001E-4"/>
    <n v="1458.3265919999999"/>
    <n v="1904798"/>
    <n v="8841"/>
    <n v="1137574.2"/>
    <n v="1.76E-4"/>
    <n v="200.21305919999998"/>
    <n v="1658.5396511999998"/>
  </r>
  <r>
    <x v="5"/>
    <x v="22"/>
    <n v="246"/>
    <n v="8012"/>
    <n v="1"/>
    <n v="17136565"/>
    <n v="2057529"/>
    <n v="15079036"/>
    <n v="111866"/>
    <m/>
    <n v="111866"/>
    <n v="15190902"/>
    <n v="4.6E-5"/>
    <n v="698.78149199999996"/>
    <n v="1904798"/>
    <n v="8841"/>
    <n v="1895957"/>
    <n v="2.5999999999999998E-5"/>
    <n v="49.294881999999994"/>
    <n v="748.07637399999999"/>
  </r>
  <r>
    <x v="5"/>
    <x v="0"/>
    <n v="846"/>
    <n v="8012"/>
    <n v="1"/>
    <n v="0"/>
    <m/>
    <n v="0"/>
    <n v="55013"/>
    <n v="64498"/>
    <n v="-9485"/>
    <n v="-9485"/>
    <n v="1.4239999999999999E-3"/>
    <n v="-13.506639999999999"/>
    <n v="0"/>
    <n v="0"/>
    <n v="0"/>
    <n v="1.72E-3"/>
    <n v="0"/>
    <n v="-13.506639999999999"/>
  </r>
  <r>
    <x v="5"/>
    <x v="1"/>
    <n v="846"/>
    <n v="8012"/>
    <n v="1"/>
    <n v="0"/>
    <m/>
    <n v="0"/>
    <n v="55013"/>
    <n v="64498"/>
    <n v="-9485"/>
    <n v="-9485"/>
    <n v="1.4100000000000001E-4"/>
    <n v="-1.337385"/>
    <n v="0"/>
    <n v="0"/>
    <n v="0"/>
    <n v="1.85E-4"/>
    <n v="0"/>
    <n v="-1.337385"/>
  </r>
  <r>
    <x v="5"/>
    <x v="2"/>
    <n v="846"/>
    <n v="8012"/>
    <n v="1"/>
    <n v="0"/>
    <m/>
    <n v="0"/>
    <n v="55013"/>
    <n v="64498"/>
    <n v="-9485"/>
    <n v="-9485"/>
    <n v="4.7399999999999997E-4"/>
    <n v="-4.4958900000000002"/>
    <n v="0"/>
    <n v="0"/>
    <n v="0"/>
    <n v="4.5800000000000002E-4"/>
    <n v="0"/>
    <n v="-4.4958900000000002"/>
  </r>
  <r>
    <x v="5"/>
    <x v="30"/>
    <n v="846"/>
    <n v="8012"/>
    <n v="0.6"/>
    <n v="0"/>
    <m/>
    <n v="0"/>
    <n v="55013"/>
    <n v="64498"/>
    <n v="-5691"/>
    <n v="-5691"/>
    <n v="7.4250000000000002E-3"/>
    <n v="-42.255675000000004"/>
    <n v="0"/>
    <n v="0"/>
    <n v="0"/>
    <n v="7.8079999999999998E-3"/>
    <n v="0"/>
    <n v="-42.255675000000004"/>
  </r>
  <r>
    <x v="5"/>
    <x v="4"/>
    <n v="846"/>
    <n v="8012"/>
    <n v="0.6"/>
    <n v="0"/>
    <m/>
    <n v="0"/>
    <n v="55013"/>
    <n v="64498"/>
    <n v="-5691"/>
    <n v="-5691"/>
    <n v="0"/>
    <n v="0"/>
    <n v="0"/>
    <n v="0"/>
    <n v="0"/>
    <n v="0"/>
    <n v="0"/>
    <n v="0"/>
  </r>
  <r>
    <x v="5"/>
    <x v="5"/>
    <n v="846"/>
    <n v="8012"/>
    <n v="1"/>
    <n v="0"/>
    <m/>
    <n v="0"/>
    <n v="55013"/>
    <n v="64498"/>
    <n v="-9485"/>
    <n v="-9485"/>
    <n v="8.3999999999999995E-5"/>
    <n v="-0.79674"/>
    <n v="0"/>
    <n v="0"/>
    <n v="0"/>
    <n v="9.3999999999999994E-5"/>
    <n v="0"/>
    <n v="-0.79674"/>
  </r>
  <r>
    <x v="5"/>
    <x v="6"/>
    <n v="846"/>
    <n v="8012"/>
    <n v="1"/>
    <n v="0"/>
    <m/>
    <n v="0"/>
    <n v="55013"/>
    <n v="64498"/>
    <n v="-9485"/>
    <n v="-9485"/>
    <n v="1.3200000000000001E-4"/>
    <n v="-1.2520200000000001"/>
    <n v="0"/>
    <n v="0"/>
    <n v="0"/>
    <n v="1.46E-4"/>
    <n v="0"/>
    <n v="-1.2520200000000001"/>
  </r>
  <r>
    <x v="5"/>
    <x v="31"/>
    <n v="846"/>
    <n v="8012"/>
    <n v="1"/>
    <n v="0"/>
    <m/>
    <n v="0"/>
    <n v="55013"/>
    <n v="64498"/>
    <n v="-9485"/>
    <n v="-9485"/>
    <n v="2.6699999999999998E-4"/>
    <n v="-2.5324949999999999"/>
    <n v="0"/>
    <n v="0"/>
    <n v="0"/>
    <n v="2.9500000000000001E-4"/>
    <n v="0"/>
    <n v="-2.5324949999999999"/>
  </r>
  <r>
    <x v="5"/>
    <x v="32"/>
    <n v="846"/>
    <n v="8012"/>
    <n v="1"/>
    <n v="0"/>
    <m/>
    <n v="0"/>
    <n v="55013"/>
    <n v="64498"/>
    <n v="-9485"/>
    <n v="-9485"/>
    <n v="2.3969999999999998E-3"/>
    <n v="-22.735544999999998"/>
    <n v="0"/>
    <n v="0"/>
    <n v="0"/>
    <n v="2.6510000000000001E-3"/>
    <n v="0"/>
    <n v="-22.735544999999998"/>
  </r>
  <r>
    <x v="5"/>
    <x v="10"/>
    <n v="846"/>
    <n v="8012"/>
    <n v="1"/>
    <n v="0"/>
    <m/>
    <n v="0"/>
    <n v="55013"/>
    <n v="64498"/>
    <n v="-9485"/>
    <n v="-9485"/>
    <n v="8.2000000000000001E-5"/>
    <n v="-0.77776999999999996"/>
    <n v="0"/>
    <n v="0"/>
    <n v="0"/>
    <n v="9.2E-5"/>
    <n v="0"/>
    <n v="-0.77776999999999996"/>
  </r>
  <r>
    <x v="5"/>
    <x v="12"/>
    <n v="846"/>
    <n v="8012"/>
    <n v="1"/>
    <n v="0"/>
    <m/>
    <n v="0"/>
    <n v="55013"/>
    <n v="64498"/>
    <n v="-9485"/>
    <n v="-9485"/>
    <n v="1.36E-4"/>
    <n v="-1.28996"/>
    <n v="0"/>
    <n v="0"/>
    <n v="0"/>
    <n v="1.35E-4"/>
    <n v="0"/>
    <n v="-1.28996"/>
  </r>
  <r>
    <x v="5"/>
    <x v="14"/>
    <n v="846"/>
    <n v="8012"/>
    <n v="1"/>
    <n v="0"/>
    <m/>
    <n v="0"/>
    <n v="55013"/>
    <n v="64498"/>
    <n v="-9485"/>
    <n v="-9485"/>
    <n v="1.2E-5"/>
    <n v="-0.11382"/>
    <n v="0"/>
    <n v="0"/>
    <n v="0"/>
    <n v="1.2E-5"/>
    <n v="0"/>
    <n v="-0.11382"/>
  </r>
  <r>
    <x v="5"/>
    <x v="15"/>
    <n v="846"/>
    <n v="8012"/>
    <n v="1"/>
    <n v="0"/>
    <m/>
    <n v="0"/>
    <n v="55013"/>
    <n v="64498"/>
    <n v="-9485"/>
    <n v="-9485"/>
    <n v="2.14E-4"/>
    <n v="-2.0297899999999998"/>
    <n v="0"/>
    <n v="0"/>
    <n v="0"/>
    <n v="2.4000000000000001E-4"/>
    <n v="0"/>
    <n v="-2.0297899999999998"/>
  </r>
  <r>
    <x v="5"/>
    <x v="36"/>
    <n v="846"/>
    <n v="8012"/>
    <n v="1"/>
    <n v="0"/>
    <m/>
    <n v="0"/>
    <n v="55013"/>
    <n v="64498"/>
    <n v="-9485"/>
    <n v="-9485"/>
    <n v="0"/>
    <n v="0"/>
    <n v="0"/>
    <n v="0"/>
    <n v="0"/>
    <n v="0"/>
    <n v="0"/>
    <n v="0"/>
  </r>
  <r>
    <x v="5"/>
    <x v="17"/>
    <n v="846"/>
    <n v="8012"/>
    <n v="1"/>
    <n v="0"/>
    <m/>
    <n v="0"/>
    <n v="55013"/>
    <n v="64498"/>
    <n v="-9485"/>
    <n v="-9485"/>
    <n v="2.1499999999999999E-4"/>
    <n v="-2.0392749999999999"/>
    <n v="0"/>
    <n v="0"/>
    <n v="0"/>
    <n v="2.41E-4"/>
    <n v="0"/>
    <n v="-2.0392749999999999"/>
  </r>
  <r>
    <x v="5"/>
    <x v="34"/>
    <n v="846"/>
    <n v="8012"/>
    <n v="0.6"/>
    <n v="0"/>
    <m/>
    <n v="0"/>
    <n v="55013"/>
    <n v="64498"/>
    <n v="-5691"/>
    <n v="-5691"/>
    <n v="0"/>
    <n v="0"/>
    <n v="0"/>
    <n v="0"/>
    <n v="0"/>
    <n v="0"/>
    <n v="0"/>
    <n v="0"/>
  </r>
  <r>
    <x v="5"/>
    <x v="35"/>
    <n v="846"/>
    <n v="8012"/>
    <n v="0.6"/>
    <n v="0"/>
    <m/>
    <n v="0"/>
    <n v="55013"/>
    <n v="64498"/>
    <n v="-5691"/>
    <n v="-5691"/>
    <n v="1.6000000000000001E-4"/>
    <n v="-0.91056000000000004"/>
    <n v="0"/>
    <n v="0"/>
    <n v="0"/>
    <n v="1.76E-4"/>
    <n v="0"/>
    <n v="-0.91056000000000004"/>
  </r>
  <r>
    <x v="5"/>
    <x v="22"/>
    <n v="846"/>
    <n v="8012"/>
    <n v="1"/>
    <n v="0"/>
    <m/>
    <n v="0"/>
    <n v="55013"/>
    <n v="64498"/>
    <n v="-9485"/>
    <n v="-9485"/>
    <n v="4.6E-5"/>
    <n v="-0.43630999999999998"/>
    <n v="0"/>
    <n v="0"/>
    <n v="0"/>
    <n v="2.5999999999999998E-5"/>
    <n v="0"/>
    <n v="-0.43630999999999998"/>
  </r>
  <r>
    <x v="6"/>
    <x v="0"/>
    <n v="251"/>
    <n v="8010"/>
    <n v="1"/>
    <n v="43815001"/>
    <n v="3287564"/>
    <n v="40527437"/>
    <n v="26543"/>
    <m/>
    <n v="26543"/>
    <n v="40553980"/>
    <n v="1.4239999999999999E-3"/>
    <n v="57748.86752"/>
    <n v="93689"/>
    <n v="985660"/>
    <n v="-891971"/>
    <n v="1.72E-3"/>
    <n v="-1534.19012"/>
    <n v="56214.6774"/>
  </r>
  <r>
    <x v="6"/>
    <x v="1"/>
    <n v="251"/>
    <n v="8010"/>
    <n v="1"/>
    <n v="43815001"/>
    <n v="3287564"/>
    <n v="40527437"/>
    <n v="26543"/>
    <m/>
    <n v="26543"/>
    <n v="40553980"/>
    <n v="1.4100000000000001E-4"/>
    <n v="5718.1111800000008"/>
    <n v="93689"/>
    <n v="985660"/>
    <n v="-891971"/>
    <n v="1.85E-4"/>
    <n v="-165.014635"/>
    <n v="5553.0965450000003"/>
  </r>
  <r>
    <x v="6"/>
    <x v="2"/>
    <n v="251"/>
    <n v="8010"/>
    <n v="1"/>
    <n v="43815001"/>
    <n v="3287564"/>
    <n v="40527437"/>
    <n v="26543"/>
    <m/>
    <n v="26543"/>
    <n v="40553980"/>
    <n v="4.7399999999999997E-4"/>
    <n v="19222.586520000001"/>
    <n v="93689"/>
    <n v="985660"/>
    <n v="-891971"/>
    <n v="4.5800000000000002E-4"/>
    <n v="-408.522718"/>
    <n v="18814.063802000001"/>
  </r>
  <r>
    <x v="6"/>
    <x v="30"/>
    <n v="251"/>
    <n v="8010"/>
    <n v="0.6"/>
    <n v="43815001"/>
    <n v="3287564"/>
    <n v="24316462.199999999"/>
    <n v="26543"/>
    <m/>
    <n v="15925.8"/>
    <n v="24332388"/>
    <n v="7.4250000000000002E-3"/>
    <n v="180667.9809"/>
    <n v="93689"/>
    <n v="985660"/>
    <n v="-535182.6"/>
    <n v="7.8079999999999998E-3"/>
    <n v="-4178.7057408000001"/>
    <n v="176489.27515919998"/>
  </r>
  <r>
    <x v="6"/>
    <x v="4"/>
    <n v="251"/>
    <n v="8010"/>
    <n v="0.6"/>
    <n v="43815001"/>
    <n v="3287564"/>
    <n v="24316462.199999999"/>
    <n v="26543"/>
    <m/>
    <n v="15925.8"/>
    <n v="24332388"/>
    <n v="0"/>
    <n v="0"/>
    <n v="93689"/>
    <n v="985660"/>
    <n v="-535182.6"/>
    <n v="0"/>
    <n v="0"/>
    <n v="0"/>
  </r>
  <r>
    <x v="6"/>
    <x v="5"/>
    <n v="251"/>
    <n v="8010"/>
    <n v="1"/>
    <n v="43815001"/>
    <n v="3287564"/>
    <n v="40527437"/>
    <n v="26543"/>
    <m/>
    <n v="26543"/>
    <n v="40553980"/>
    <n v="8.3999999999999995E-5"/>
    <n v="3406.5343199999998"/>
    <n v="93689"/>
    <n v="985660"/>
    <n v="-891971"/>
    <n v="9.3999999999999994E-5"/>
    <n v="-83.845273999999989"/>
    <n v="3322.689046"/>
  </r>
  <r>
    <x v="6"/>
    <x v="6"/>
    <n v="251"/>
    <n v="8010"/>
    <n v="1"/>
    <n v="43815001"/>
    <n v="3287564"/>
    <n v="40527437"/>
    <n v="26543"/>
    <m/>
    <n v="26543"/>
    <n v="40553980"/>
    <n v="1.3200000000000001E-4"/>
    <n v="5353.12536"/>
    <n v="93689"/>
    <n v="985660"/>
    <n v="-891971"/>
    <n v="1.46E-4"/>
    <n v="-130.227766"/>
    <n v="5222.897594"/>
  </r>
  <r>
    <x v="6"/>
    <x v="31"/>
    <n v="251"/>
    <n v="8010"/>
    <n v="1"/>
    <n v="43815001"/>
    <n v="3287564"/>
    <n v="40527437"/>
    <n v="26543"/>
    <m/>
    <n v="26543"/>
    <n v="40553980"/>
    <n v="2.6699999999999998E-4"/>
    <n v="10827.91266"/>
    <n v="93689"/>
    <n v="985660"/>
    <n v="-891971"/>
    <n v="2.9500000000000001E-4"/>
    <n v="-263.13144499999999"/>
    <n v="10564.781214999999"/>
  </r>
  <r>
    <x v="6"/>
    <x v="8"/>
    <n v="251"/>
    <n v="8010"/>
    <n v="1"/>
    <n v="43815001"/>
    <n v="3287564"/>
    <n v="40527437"/>
    <n v="26543"/>
    <m/>
    <n v="26543"/>
    <n v="40553980"/>
    <n v="5.0299999999999997E-4"/>
    <n v="20398.65194"/>
    <n v="93689"/>
    <n v="985660"/>
    <n v="-891971"/>
    <n v="5.6400000000000005E-4"/>
    <n v="-503.07164400000005"/>
    <n v="19895.580296"/>
  </r>
  <r>
    <x v="6"/>
    <x v="32"/>
    <n v="251"/>
    <n v="8010"/>
    <n v="1"/>
    <n v="43815001"/>
    <n v="3287564"/>
    <n v="40527437"/>
    <n v="26543"/>
    <m/>
    <n v="26543"/>
    <n v="40553980"/>
    <n v="2.3969999999999998E-3"/>
    <n v="97207.890059999991"/>
    <n v="93689"/>
    <n v="985660"/>
    <n v="-891971"/>
    <n v="2.6510000000000001E-3"/>
    <n v="-2364.6151210000003"/>
    <n v="94843.274938999995"/>
  </r>
  <r>
    <x v="6"/>
    <x v="10"/>
    <n v="251"/>
    <n v="8010"/>
    <n v="1"/>
    <n v="43815001"/>
    <n v="3287564"/>
    <n v="40527437"/>
    <n v="26543"/>
    <m/>
    <n v="26543"/>
    <n v="40553980"/>
    <n v="8.2000000000000001E-5"/>
    <n v="3325.4263599999999"/>
    <n v="93689"/>
    <n v="985660"/>
    <n v="-891971"/>
    <n v="9.2E-5"/>
    <n v="-82.061331999999993"/>
    <n v="3243.3650280000002"/>
  </r>
  <r>
    <x v="6"/>
    <x v="12"/>
    <n v="251"/>
    <n v="8010"/>
    <n v="1"/>
    <n v="43815001"/>
    <n v="3287564"/>
    <n v="40527437"/>
    <n v="26543"/>
    <m/>
    <n v="26543"/>
    <n v="40553980"/>
    <n v="1.36E-4"/>
    <n v="5515.3412799999996"/>
    <n v="93689"/>
    <n v="985660"/>
    <n v="-891971"/>
    <n v="1.35E-4"/>
    <n v="-120.416085"/>
    <n v="5394.9251949999998"/>
  </r>
  <r>
    <x v="6"/>
    <x v="14"/>
    <n v="251"/>
    <n v="8010"/>
    <n v="1"/>
    <n v="43815001"/>
    <n v="3287564"/>
    <n v="40527437"/>
    <n v="26543"/>
    <m/>
    <n v="26543"/>
    <n v="40553980"/>
    <n v="1.2E-5"/>
    <n v="486.64776000000001"/>
    <n v="93689"/>
    <n v="985660"/>
    <n v="-891971"/>
    <n v="1.2E-5"/>
    <n v="-10.703652"/>
    <n v="475.94410800000003"/>
  </r>
  <r>
    <x v="6"/>
    <x v="15"/>
    <n v="251"/>
    <n v="8010"/>
    <n v="1"/>
    <n v="43815001"/>
    <n v="3287564"/>
    <n v="40527437"/>
    <n v="26543"/>
    <m/>
    <n v="26543"/>
    <n v="40553980"/>
    <n v="2.14E-4"/>
    <n v="8678.5517199999995"/>
    <n v="93689"/>
    <n v="985660"/>
    <n v="-891971"/>
    <n v="2.4000000000000001E-4"/>
    <n v="-214.07303999999999"/>
    <n v="8464.4786800000002"/>
  </r>
  <r>
    <x v="6"/>
    <x v="37"/>
    <n v="251"/>
    <n v="8010"/>
    <n v="1"/>
    <n v="43815001"/>
    <n v="3287564"/>
    <n v="40527437"/>
    <n v="26543"/>
    <m/>
    <n v="26543"/>
    <n v="40553980"/>
    <n v="0"/>
    <n v="0"/>
    <n v="93689"/>
    <n v="985660"/>
    <n v="-891971"/>
    <n v="0"/>
    <n v="0"/>
    <n v="0"/>
  </r>
  <r>
    <x v="6"/>
    <x v="17"/>
    <n v="251"/>
    <n v="8010"/>
    <n v="1"/>
    <n v="43815001"/>
    <n v="3287564"/>
    <n v="40527437"/>
    <n v="26543"/>
    <m/>
    <n v="26543"/>
    <n v="40553980"/>
    <n v="2.1499999999999999E-4"/>
    <n v="8719.1057000000001"/>
    <n v="93689"/>
    <n v="985660"/>
    <n v="-891971"/>
    <n v="2.41E-4"/>
    <n v="-214.965011"/>
    <n v="8504.1406889999998"/>
  </r>
  <r>
    <x v="6"/>
    <x v="34"/>
    <n v="251"/>
    <n v="8010"/>
    <n v="0.6"/>
    <n v="43815001"/>
    <n v="3287564"/>
    <n v="24316462.199999999"/>
    <n v="26543"/>
    <m/>
    <n v="15925.8"/>
    <n v="24332388"/>
    <n v="0"/>
    <n v="0"/>
    <n v="93689"/>
    <n v="985660"/>
    <n v="-535182.6"/>
    <n v="0"/>
    <n v="0"/>
    <n v="0"/>
  </r>
  <r>
    <x v="6"/>
    <x v="35"/>
    <n v="251"/>
    <n v="8010"/>
    <n v="0.6"/>
    <n v="43815001"/>
    <n v="3287564"/>
    <n v="24316462.199999999"/>
    <n v="26543"/>
    <m/>
    <n v="15925.8"/>
    <n v="24332388"/>
    <n v="1.6000000000000001E-4"/>
    <n v="3893.1820800000005"/>
    <n v="93689"/>
    <n v="985660"/>
    <n v="-535182.6"/>
    <n v="1.76E-4"/>
    <n v="-94.192137599999995"/>
    <n v="3798.9899424000005"/>
  </r>
  <r>
    <x v="6"/>
    <x v="22"/>
    <n v="251"/>
    <n v="8010"/>
    <n v="1"/>
    <n v="43815001"/>
    <n v="3287564"/>
    <n v="40527437"/>
    <n v="26543"/>
    <m/>
    <n v="26543"/>
    <n v="40553980"/>
    <n v="4.6E-5"/>
    <n v="1865.48308"/>
    <n v="93689"/>
    <n v="985660"/>
    <n v="-891971"/>
    <n v="2.5999999999999998E-5"/>
    <n v="-23.191246"/>
    <n v="1842.2918339999999"/>
  </r>
  <r>
    <x v="6"/>
    <x v="0"/>
    <n v="844"/>
    <n v="8010"/>
    <n v="1"/>
    <n v="0"/>
    <m/>
    <n v="0"/>
    <n v="15272"/>
    <n v="55184"/>
    <n v="-39912"/>
    <n v="-39912"/>
    <n v="1.4239999999999999E-3"/>
    <n v="-56.834688"/>
    <n v="0"/>
    <n v="0"/>
    <n v="0"/>
    <n v="1.72E-3"/>
    <n v="0"/>
    <n v="-56.834688"/>
  </r>
  <r>
    <x v="6"/>
    <x v="1"/>
    <n v="844"/>
    <n v="8010"/>
    <n v="1"/>
    <n v="0"/>
    <m/>
    <n v="0"/>
    <n v="15272"/>
    <n v="55184"/>
    <n v="-39912"/>
    <n v="-39912"/>
    <n v="1.4100000000000001E-4"/>
    <n v="-5.6275920000000008"/>
    <n v="0"/>
    <n v="0"/>
    <n v="0"/>
    <n v="1.85E-4"/>
    <n v="0"/>
    <n v="-5.6275920000000008"/>
  </r>
  <r>
    <x v="6"/>
    <x v="2"/>
    <n v="844"/>
    <n v="8010"/>
    <n v="1"/>
    <n v="0"/>
    <m/>
    <n v="0"/>
    <n v="15272"/>
    <n v="55184"/>
    <n v="-39912"/>
    <n v="-39912"/>
    <n v="4.7399999999999997E-4"/>
    <n v="-18.918288"/>
    <n v="0"/>
    <n v="0"/>
    <n v="0"/>
    <n v="4.5800000000000002E-4"/>
    <n v="0"/>
    <n v="-18.918288"/>
  </r>
  <r>
    <x v="6"/>
    <x v="30"/>
    <n v="844"/>
    <n v="8010"/>
    <n v="0.6"/>
    <n v="0"/>
    <m/>
    <n v="0"/>
    <n v="15272"/>
    <n v="55184"/>
    <n v="-23947.200000000001"/>
    <n v="-23947.200000000001"/>
    <n v="7.4250000000000002E-3"/>
    <n v="-177.80796000000001"/>
    <n v="0"/>
    <n v="0"/>
    <n v="0"/>
    <n v="7.8079999999999998E-3"/>
    <n v="0"/>
    <n v="-177.80796000000001"/>
  </r>
  <r>
    <x v="6"/>
    <x v="4"/>
    <n v="844"/>
    <n v="8010"/>
    <n v="0.6"/>
    <n v="0"/>
    <m/>
    <n v="0"/>
    <n v="15272"/>
    <n v="55184"/>
    <n v="-23947.200000000001"/>
    <n v="-23947.200000000001"/>
    <n v="0"/>
    <n v="0"/>
    <n v="0"/>
    <n v="0"/>
    <n v="0"/>
    <n v="0"/>
    <n v="0"/>
    <n v="0"/>
  </r>
  <r>
    <x v="6"/>
    <x v="5"/>
    <n v="844"/>
    <n v="8010"/>
    <n v="1"/>
    <n v="0"/>
    <m/>
    <n v="0"/>
    <n v="15272"/>
    <n v="55184"/>
    <n v="-39912"/>
    <n v="-39912"/>
    <n v="8.3999999999999995E-5"/>
    <n v="-3.352608"/>
    <n v="0"/>
    <n v="0"/>
    <n v="0"/>
    <n v="9.3999999999999994E-5"/>
    <n v="0"/>
    <n v="-3.352608"/>
  </r>
  <r>
    <x v="6"/>
    <x v="6"/>
    <n v="844"/>
    <n v="8010"/>
    <n v="1"/>
    <n v="0"/>
    <m/>
    <n v="0"/>
    <n v="15272"/>
    <n v="55184"/>
    <n v="-39912"/>
    <n v="-39912"/>
    <n v="1.3200000000000001E-4"/>
    <n v="-5.2683840000000002"/>
    <n v="0"/>
    <n v="0"/>
    <n v="0"/>
    <n v="1.46E-4"/>
    <n v="0"/>
    <n v="-5.2683840000000002"/>
  </r>
  <r>
    <x v="6"/>
    <x v="31"/>
    <n v="844"/>
    <n v="8010"/>
    <n v="1"/>
    <n v="0"/>
    <m/>
    <n v="0"/>
    <n v="15272"/>
    <n v="55184"/>
    <n v="-39912"/>
    <n v="-39912"/>
    <n v="2.6699999999999998E-4"/>
    <n v="-10.656504"/>
    <n v="0"/>
    <n v="0"/>
    <n v="0"/>
    <n v="2.9500000000000001E-4"/>
    <n v="0"/>
    <n v="-10.656504"/>
  </r>
  <r>
    <x v="6"/>
    <x v="32"/>
    <n v="844"/>
    <n v="8010"/>
    <n v="1"/>
    <n v="0"/>
    <m/>
    <n v="0"/>
    <n v="15272"/>
    <n v="55184"/>
    <n v="-39912"/>
    <n v="-39912"/>
    <n v="2.3969999999999998E-3"/>
    <n v="-95.669063999999992"/>
    <n v="0"/>
    <n v="0"/>
    <n v="0"/>
    <n v="2.6510000000000001E-3"/>
    <n v="0"/>
    <n v="-95.669063999999992"/>
  </r>
  <r>
    <x v="6"/>
    <x v="10"/>
    <n v="844"/>
    <n v="8010"/>
    <n v="1"/>
    <n v="0"/>
    <m/>
    <n v="0"/>
    <n v="15272"/>
    <n v="55184"/>
    <n v="-39912"/>
    <n v="-39912"/>
    <n v="8.2000000000000001E-5"/>
    <n v="-3.2727840000000001"/>
    <n v="0"/>
    <n v="0"/>
    <n v="0"/>
    <n v="9.2E-5"/>
    <n v="0"/>
    <n v="-3.2727840000000001"/>
  </r>
  <r>
    <x v="6"/>
    <x v="12"/>
    <n v="844"/>
    <n v="8010"/>
    <n v="1"/>
    <n v="0"/>
    <m/>
    <n v="0"/>
    <n v="15272"/>
    <n v="55184"/>
    <n v="-39912"/>
    <n v="-39912"/>
    <n v="1.36E-4"/>
    <n v="-5.428032"/>
    <n v="0"/>
    <n v="0"/>
    <n v="0"/>
    <n v="1.35E-4"/>
    <n v="0"/>
    <n v="-5.428032"/>
  </r>
  <r>
    <x v="6"/>
    <x v="14"/>
    <n v="844"/>
    <n v="8010"/>
    <n v="1"/>
    <n v="0"/>
    <m/>
    <n v="0"/>
    <n v="15272"/>
    <n v="55184"/>
    <n v="-39912"/>
    <n v="-39912"/>
    <n v="1.2E-5"/>
    <n v="-0.47894400000000004"/>
    <n v="0"/>
    <n v="0"/>
    <n v="0"/>
    <n v="1.2E-5"/>
    <n v="0"/>
    <n v="-0.47894400000000004"/>
  </r>
  <r>
    <x v="6"/>
    <x v="15"/>
    <n v="844"/>
    <n v="8010"/>
    <n v="1"/>
    <n v="0"/>
    <m/>
    <n v="0"/>
    <n v="15272"/>
    <n v="55184"/>
    <n v="-39912"/>
    <n v="-39912"/>
    <n v="2.14E-4"/>
    <n v="-8.5411680000000008"/>
    <n v="0"/>
    <n v="0"/>
    <n v="0"/>
    <n v="2.4000000000000001E-4"/>
    <n v="0"/>
    <n v="-8.5411680000000008"/>
  </r>
  <r>
    <x v="6"/>
    <x v="37"/>
    <n v="844"/>
    <n v="8010"/>
    <n v="1"/>
    <n v="0"/>
    <m/>
    <n v="0"/>
    <n v="15272"/>
    <n v="55184"/>
    <n v="-39912"/>
    <n v="-39912"/>
    <n v="0"/>
    <n v="0"/>
    <n v="0"/>
    <n v="0"/>
    <n v="0"/>
    <n v="0"/>
    <n v="0"/>
    <n v="0"/>
  </r>
  <r>
    <x v="6"/>
    <x v="17"/>
    <n v="844"/>
    <n v="8010"/>
    <n v="1"/>
    <n v="0"/>
    <m/>
    <n v="0"/>
    <n v="15272"/>
    <n v="55184"/>
    <n v="-39912"/>
    <n v="-39912"/>
    <n v="2.1499999999999999E-4"/>
    <n v="-8.58108"/>
    <n v="0"/>
    <n v="0"/>
    <n v="0"/>
    <n v="2.41E-4"/>
    <n v="0"/>
    <n v="-8.58108"/>
  </r>
  <r>
    <x v="6"/>
    <x v="34"/>
    <n v="844"/>
    <n v="8010"/>
    <n v="0.6"/>
    <n v="0"/>
    <m/>
    <n v="0"/>
    <n v="15272"/>
    <n v="55184"/>
    <n v="-23947.200000000001"/>
    <n v="-23947.200000000001"/>
    <n v="0"/>
    <n v="0"/>
    <n v="0"/>
    <n v="0"/>
    <n v="0"/>
    <n v="0"/>
    <n v="0"/>
    <n v="0"/>
  </r>
  <r>
    <x v="6"/>
    <x v="35"/>
    <n v="844"/>
    <n v="8010"/>
    <n v="0.6"/>
    <n v="0"/>
    <m/>
    <n v="0"/>
    <n v="15272"/>
    <n v="55184"/>
    <n v="-23947.200000000001"/>
    <n v="-23947.200000000001"/>
    <n v="1.6000000000000001E-4"/>
    <n v="-3.8315520000000003"/>
    <n v="0"/>
    <n v="0"/>
    <n v="0"/>
    <n v="1.76E-4"/>
    <n v="0"/>
    <n v="-3.8315520000000003"/>
  </r>
  <r>
    <x v="6"/>
    <x v="22"/>
    <n v="844"/>
    <n v="8010"/>
    <n v="1"/>
    <n v="0"/>
    <m/>
    <n v="0"/>
    <n v="15272"/>
    <n v="55184"/>
    <n v="-39912"/>
    <n v="-39912"/>
    <n v="4.6E-5"/>
    <n v="-1.835952"/>
    <n v="0"/>
    <n v="0"/>
    <n v="0"/>
    <n v="2.5999999999999998E-5"/>
    <n v="0"/>
    <n v="-1.835952"/>
  </r>
  <r>
    <x v="7"/>
    <x v="0"/>
    <n v="252"/>
    <n v="8011"/>
    <n v="1"/>
    <n v="9107123"/>
    <n v="5001596"/>
    <n v="4105527"/>
    <n v="84007"/>
    <m/>
    <n v="84007"/>
    <n v="4189534"/>
    <n v="1.4239999999999999E-3"/>
    <n v="5965.8964159999996"/>
    <n v="708588"/>
    <n v="835912"/>
    <n v="-127324"/>
    <n v="1.72E-3"/>
    <n v="-218.99727999999999"/>
    <n v="5746.899136"/>
  </r>
  <r>
    <x v="7"/>
    <x v="1"/>
    <n v="252"/>
    <n v="8011"/>
    <n v="1"/>
    <n v="9107123"/>
    <n v="5001596"/>
    <n v="4105527"/>
    <n v="84007"/>
    <m/>
    <n v="84007"/>
    <n v="4189534"/>
    <n v="1.4100000000000001E-4"/>
    <n v="590.7242940000001"/>
    <n v="708588"/>
    <n v="835912"/>
    <n v="-127324"/>
    <n v="1.85E-4"/>
    <n v="-23.554939999999998"/>
    <n v="567.16935400000011"/>
  </r>
  <r>
    <x v="7"/>
    <x v="2"/>
    <n v="252"/>
    <n v="8011"/>
    <n v="1"/>
    <n v="9107123"/>
    <n v="5001596"/>
    <n v="4105527"/>
    <n v="84007"/>
    <m/>
    <n v="84007"/>
    <n v="4189534"/>
    <n v="4.7399999999999997E-4"/>
    <n v="1985.8391159999999"/>
    <n v="708588"/>
    <n v="835912"/>
    <n v="-127324"/>
    <n v="4.5800000000000002E-4"/>
    <n v="-58.314392000000005"/>
    <n v="1927.5247239999999"/>
  </r>
  <r>
    <x v="7"/>
    <x v="30"/>
    <n v="252"/>
    <n v="8011"/>
    <n v="0.6"/>
    <n v="9107123"/>
    <n v="5001596"/>
    <n v="2463316.1999999997"/>
    <n v="84007"/>
    <m/>
    <n v="50404.2"/>
    <n v="2513720.4"/>
    <n v="7.4250000000000002E-3"/>
    <n v="18664.373970000001"/>
    <n v="708588"/>
    <n v="835912"/>
    <n v="-76394.399999999994"/>
    <n v="7.8079999999999998E-3"/>
    <n v="-596.48747519999995"/>
    <n v="18067.886494800001"/>
  </r>
  <r>
    <x v="7"/>
    <x v="4"/>
    <n v="252"/>
    <n v="8011"/>
    <n v="0.6"/>
    <n v="9107123"/>
    <n v="5001596"/>
    <n v="2463316.1999999997"/>
    <n v="84007"/>
    <m/>
    <n v="50404.2"/>
    <n v="2513720.4"/>
    <n v="0"/>
    <n v="0"/>
    <n v="708588"/>
    <n v="835912"/>
    <n v="-76394.399999999994"/>
    <n v="0"/>
    <n v="0"/>
    <n v="0"/>
  </r>
  <r>
    <x v="7"/>
    <x v="5"/>
    <n v="252"/>
    <n v="8011"/>
    <n v="1"/>
    <n v="9107123"/>
    <n v="5001596"/>
    <n v="4105527"/>
    <n v="84007"/>
    <m/>
    <n v="84007"/>
    <n v="4189534"/>
    <n v="8.3999999999999995E-5"/>
    <n v="351.92085599999996"/>
    <n v="708588"/>
    <n v="835912"/>
    <n v="-127324"/>
    <n v="9.3999999999999994E-5"/>
    <n v="-11.968456"/>
    <n v="339.95239999999995"/>
  </r>
  <r>
    <x v="7"/>
    <x v="6"/>
    <n v="252"/>
    <n v="8011"/>
    <n v="1"/>
    <n v="9107123"/>
    <n v="5001596"/>
    <n v="4105527"/>
    <n v="84007"/>
    <m/>
    <n v="84007"/>
    <n v="4189534"/>
    <n v="1.3200000000000001E-4"/>
    <n v="553.01848800000005"/>
    <n v="708588"/>
    <n v="835912"/>
    <n v="-127324"/>
    <n v="1.46E-4"/>
    <n v="-18.589303999999998"/>
    <n v="534.42918400000008"/>
  </r>
  <r>
    <x v="7"/>
    <x v="31"/>
    <n v="252"/>
    <n v="8011"/>
    <n v="1"/>
    <n v="9107123"/>
    <n v="5001596"/>
    <n v="4105527"/>
    <n v="84007"/>
    <m/>
    <n v="84007"/>
    <n v="4189534"/>
    <n v="2.6699999999999998E-4"/>
    <n v="1118.6055779999999"/>
    <n v="708588"/>
    <n v="835912"/>
    <n v="-127324"/>
    <n v="2.9500000000000001E-4"/>
    <n v="-37.560580000000002"/>
    <n v="1081.0449979999999"/>
  </r>
  <r>
    <x v="7"/>
    <x v="8"/>
    <n v="252"/>
    <n v="8011"/>
    <n v="1"/>
    <n v="9107123"/>
    <n v="5001596"/>
    <n v="4105527"/>
    <n v="84007"/>
    <m/>
    <n v="84007"/>
    <n v="4189534"/>
    <n v="5.0299999999999997E-4"/>
    <n v="2107.3356020000001"/>
    <n v="708588"/>
    <n v="835912"/>
    <n v="-127324"/>
    <n v="5.6400000000000005E-4"/>
    <n v="-71.810736000000006"/>
    <n v="2035.5248660000002"/>
  </r>
  <r>
    <x v="7"/>
    <x v="32"/>
    <n v="252"/>
    <n v="8011"/>
    <n v="1"/>
    <n v="9107123"/>
    <n v="5001596"/>
    <n v="4105527"/>
    <n v="84007"/>
    <m/>
    <n v="84007"/>
    <n v="4189534"/>
    <n v="2.3969999999999998E-3"/>
    <n v="10042.312997999999"/>
    <n v="708588"/>
    <n v="835912"/>
    <n v="-127324"/>
    <n v="2.6510000000000001E-3"/>
    <n v="-337.53592400000002"/>
    <n v="9704.7770739999996"/>
  </r>
  <r>
    <x v="7"/>
    <x v="10"/>
    <n v="252"/>
    <n v="8011"/>
    <n v="1"/>
    <n v="9107123"/>
    <n v="5001596"/>
    <n v="4105527"/>
    <n v="84007"/>
    <m/>
    <n v="84007"/>
    <n v="4189534"/>
    <n v="8.2000000000000001E-5"/>
    <n v="343.541788"/>
    <n v="708588"/>
    <n v="835912"/>
    <n v="-127324"/>
    <n v="9.2E-5"/>
    <n v="-11.713808"/>
    <n v="331.82798000000003"/>
  </r>
  <r>
    <x v="7"/>
    <x v="12"/>
    <n v="252"/>
    <n v="8011"/>
    <n v="1"/>
    <n v="9107123"/>
    <n v="5001596"/>
    <n v="4105527"/>
    <n v="84007"/>
    <m/>
    <n v="84007"/>
    <n v="4189534"/>
    <n v="1.36E-4"/>
    <n v="569.77662399999997"/>
    <n v="708588"/>
    <n v="835912"/>
    <n v="-127324"/>
    <n v="1.35E-4"/>
    <n v="-17.188739999999999"/>
    <n v="552.58788399999992"/>
  </r>
  <r>
    <x v="7"/>
    <x v="14"/>
    <n v="252"/>
    <n v="8011"/>
    <n v="1"/>
    <n v="9107123"/>
    <n v="5001596"/>
    <n v="4105527"/>
    <n v="84007"/>
    <m/>
    <n v="84007"/>
    <n v="4189534"/>
    <n v="1.2E-5"/>
    <n v="50.274408000000001"/>
    <n v="708588"/>
    <n v="835912"/>
    <n v="-127324"/>
    <n v="1.2E-5"/>
    <n v="-1.5278880000000001"/>
    <n v="48.746520000000004"/>
  </r>
  <r>
    <x v="7"/>
    <x v="15"/>
    <n v="252"/>
    <n v="8011"/>
    <n v="1"/>
    <n v="9107123"/>
    <n v="5001596"/>
    <n v="4105527"/>
    <n v="84007"/>
    <m/>
    <n v="84007"/>
    <n v="4189534"/>
    <n v="2.14E-4"/>
    <n v="896.56027600000004"/>
    <n v="708588"/>
    <n v="835912"/>
    <n v="-127324"/>
    <n v="2.4000000000000001E-4"/>
    <n v="-30.557760000000002"/>
    <n v="866.00251600000001"/>
  </r>
  <r>
    <x v="7"/>
    <x v="38"/>
    <n v="252"/>
    <n v="8011"/>
    <n v="1"/>
    <n v="9107123"/>
    <n v="5001596"/>
    <n v="4105527"/>
    <n v="84007"/>
    <m/>
    <n v="84007"/>
    <n v="4189534"/>
    <n v="0"/>
    <n v="0"/>
    <n v="708588"/>
    <n v="835912"/>
    <n v="-127324"/>
    <n v="0"/>
    <n v="0"/>
    <n v="0"/>
  </r>
  <r>
    <x v="7"/>
    <x v="17"/>
    <n v="252"/>
    <n v="8011"/>
    <n v="1"/>
    <n v="9107123"/>
    <n v="5001596"/>
    <n v="4105527"/>
    <n v="84007"/>
    <m/>
    <n v="84007"/>
    <n v="4189534"/>
    <n v="2.1499999999999999E-4"/>
    <n v="900.74981000000002"/>
    <n v="708588"/>
    <n v="835912"/>
    <n v="-127324"/>
    <n v="2.41E-4"/>
    <n v="-30.685084"/>
    <n v="870.06472600000006"/>
  </r>
  <r>
    <x v="7"/>
    <x v="34"/>
    <n v="252"/>
    <n v="8011"/>
    <n v="0.6"/>
    <n v="9107123"/>
    <n v="5001596"/>
    <n v="2463316.1999999997"/>
    <n v="84007"/>
    <m/>
    <n v="50404.2"/>
    <n v="2513720.4"/>
    <n v="0"/>
    <n v="0"/>
    <n v="708588"/>
    <n v="835912"/>
    <n v="-76394.399999999994"/>
    <n v="0"/>
    <n v="0"/>
    <n v="0"/>
  </r>
  <r>
    <x v="7"/>
    <x v="35"/>
    <n v="252"/>
    <n v="8011"/>
    <n v="0.6"/>
    <n v="9107123"/>
    <n v="5001596"/>
    <n v="2463316.1999999997"/>
    <n v="84007"/>
    <m/>
    <n v="50404.2"/>
    <n v="2513720.4"/>
    <n v="1.6000000000000001E-4"/>
    <n v="402.19526400000001"/>
    <n v="708588"/>
    <n v="835912"/>
    <n v="-76394.399999999994"/>
    <n v="1.76E-4"/>
    <n v="-13.445414399999999"/>
    <n v="388.7498496"/>
  </r>
  <r>
    <x v="7"/>
    <x v="22"/>
    <n v="252"/>
    <n v="8011"/>
    <n v="1"/>
    <n v="9107123"/>
    <n v="5001596"/>
    <n v="4105527"/>
    <n v="84007"/>
    <m/>
    <n v="84007"/>
    <n v="4189534"/>
    <n v="4.6E-5"/>
    <n v="192.71856399999999"/>
    <n v="708588"/>
    <n v="835912"/>
    <n v="-127324"/>
    <n v="2.5999999999999998E-5"/>
    <n v="-3.3104239999999998"/>
    <n v="189.40813999999997"/>
  </r>
  <r>
    <x v="7"/>
    <x v="0"/>
    <n v="845"/>
    <n v="8011"/>
    <n v="1"/>
    <n v="0"/>
    <n v="0"/>
    <n v="0"/>
    <n v="207630"/>
    <m/>
    <n v="207630"/>
    <n v="207630"/>
    <n v="1.4239999999999999E-3"/>
    <n v="295.66512"/>
    <n v="0"/>
    <n v="0"/>
    <n v="0"/>
    <n v="1.72E-3"/>
    <n v="0"/>
    <n v="295.66512"/>
  </r>
  <r>
    <x v="7"/>
    <x v="1"/>
    <n v="845"/>
    <n v="8011"/>
    <n v="1"/>
    <n v="0"/>
    <n v="0"/>
    <n v="0"/>
    <n v="207630"/>
    <m/>
    <n v="207630"/>
    <n v="207630"/>
    <n v="1.4100000000000001E-4"/>
    <n v="29.275830000000003"/>
    <n v="0"/>
    <n v="0"/>
    <n v="0"/>
    <n v="1.85E-4"/>
    <n v="0"/>
    <n v="29.275830000000003"/>
  </r>
  <r>
    <x v="7"/>
    <x v="2"/>
    <n v="845"/>
    <n v="8011"/>
    <n v="1"/>
    <n v="0"/>
    <n v="0"/>
    <n v="0"/>
    <n v="207630"/>
    <m/>
    <n v="207630"/>
    <n v="207630"/>
    <n v="4.7399999999999997E-4"/>
    <n v="98.416619999999995"/>
    <n v="0"/>
    <n v="0"/>
    <n v="0"/>
    <n v="4.5800000000000002E-4"/>
    <n v="0"/>
    <n v="98.416619999999995"/>
  </r>
  <r>
    <x v="7"/>
    <x v="30"/>
    <n v="845"/>
    <n v="8011"/>
    <n v="0.6"/>
    <n v="0"/>
    <n v="0"/>
    <n v="0"/>
    <n v="207630"/>
    <m/>
    <n v="124578"/>
    <n v="124578"/>
    <n v="7.4250000000000002E-3"/>
    <n v="924.99165000000005"/>
    <n v="0"/>
    <n v="0"/>
    <n v="0"/>
    <n v="7.8079999999999998E-3"/>
    <n v="0"/>
    <n v="924.99165000000005"/>
  </r>
  <r>
    <x v="7"/>
    <x v="4"/>
    <n v="845"/>
    <n v="8011"/>
    <n v="0.6"/>
    <n v="0"/>
    <n v="0"/>
    <n v="0"/>
    <n v="207630"/>
    <m/>
    <n v="124578"/>
    <n v="124578"/>
    <n v="0"/>
    <n v="0"/>
    <n v="0"/>
    <n v="0"/>
    <n v="0"/>
    <n v="0"/>
    <n v="0"/>
    <n v="0"/>
  </r>
  <r>
    <x v="7"/>
    <x v="5"/>
    <n v="845"/>
    <n v="8011"/>
    <n v="1"/>
    <n v="0"/>
    <n v="0"/>
    <n v="0"/>
    <n v="207630"/>
    <m/>
    <n v="207630"/>
    <n v="207630"/>
    <n v="8.3999999999999995E-5"/>
    <n v="17.440919999999998"/>
    <n v="0"/>
    <n v="0"/>
    <n v="0"/>
    <n v="9.3999999999999994E-5"/>
    <n v="0"/>
    <n v="17.440919999999998"/>
  </r>
  <r>
    <x v="7"/>
    <x v="6"/>
    <n v="845"/>
    <n v="8011"/>
    <n v="1"/>
    <n v="0"/>
    <n v="0"/>
    <n v="0"/>
    <n v="207630"/>
    <m/>
    <n v="207630"/>
    <n v="207630"/>
    <n v="1.3200000000000001E-4"/>
    <n v="27.407160000000001"/>
    <n v="0"/>
    <n v="0"/>
    <n v="0"/>
    <n v="1.46E-4"/>
    <n v="0"/>
    <n v="27.407160000000001"/>
  </r>
  <r>
    <x v="7"/>
    <x v="31"/>
    <n v="845"/>
    <n v="8011"/>
    <n v="1"/>
    <n v="0"/>
    <n v="0"/>
    <n v="0"/>
    <n v="207630"/>
    <m/>
    <n v="207630"/>
    <n v="207630"/>
    <n v="2.6699999999999998E-4"/>
    <n v="55.43721"/>
    <n v="0"/>
    <n v="0"/>
    <n v="0"/>
    <n v="2.9500000000000001E-4"/>
    <n v="0"/>
    <n v="55.43721"/>
  </r>
  <r>
    <x v="7"/>
    <x v="32"/>
    <n v="845"/>
    <n v="8011"/>
    <n v="1"/>
    <n v="0"/>
    <n v="0"/>
    <n v="0"/>
    <n v="207630"/>
    <m/>
    <n v="207630"/>
    <n v="207630"/>
    <n v="2.3969999999999998E-3"/>
    <n v="497.68910999999997"/>
    <n v="0"/>
    <n v="0"/>
    <n v="0"/>
    <n v="2.6510000000000001E-3"/>
    <n v="0"/>
    <n v="497.68910999999997"/>
  </r>
  <r>
    <x v="7"/>
    <x v="10"/>
    <n v="845"/>
    <n v="8011"/>
    <n v="1"/>
    <n v="0"/>
    <n v="0"/>
    <n v="0"/>
    <n v="207630"/>
    <m/>
    <n v="207630"/>
    <n v="207630"/>
    <n v="8.2000000000000001E-5"/>
    <n v="17.025659999999998"/>
    <n v="0"/>
    <n v="0"/>
    <n v="0"/>
    <n v="9.2E-5"/>
    <n v="0"/>
    <n v="17.025659999999998"/>
  </r>
  <r>
    <x v="7"/>
    <x v="12"/>
    <n v="845"/>
    <n v="8011"/>
    <n v="1"/>
    <n v="0"/>
    <n v="0"/>
    <n v="0"/>
    <n v="207630"/>
    <m/>
    <n v="207630"/>
    <n v="207630"/>
    <n v="1.36E-4"/>
    <n v="28.237680000000001"/>
    <n v="0"/>
    <n v="0"/>
    <n v="0"/>
    <n v="1.35E-4"/>
    <n v="0"/>
    <n v="28.237680000000001"/>
  </r>
  <r>
    <x v="7"/>
    <x v="14"/>
    <n v="845"/>
    <n v="8011"/>
    <n v="1"/>
    <n v="0"/>
    <n v="0"/>
    <n v="0"/>
    <n v="207630"/>
    <m/>
    <n v="207630"/>
    <n v="207630"/>
    <n v="1.2E-5"/>
    <n v="2.4915600000000002"/>
    <n v="0"/>
    <n v="0"/>
    <n v="0"/>
    <n v="1.2E-5"/>
    <n v="0"/>
    <n v="2.4915600000000002"/>
  </r>
  <r>
    <x v="7"/>
    <x v="15"/>
    <n v="845"/>
    <n v="8011"/>
    <n v="1"/>
    <n v="0"/>
    <n v="0"/>
    <n v="0"/>
    <n v="207630"/>
    <m/>
    <n v="207630"/>
    <n v="207630"/>
    <n v="2.14E-4"/>
    <n v="44.43282"/>
    <n v="0"/>
    <n v="0"/>
    <n v="0"/>
    <n v="2.4000000000000001E-4"/>
    <n v="0"/>
    <n v="44.43282"/>
  </r>
  <r>
    <x v="7"/>
    <x v="38"/>
    <n v="845"/>
    <n v="8011"/>
    <n v="1"/>
    <n v="0"/>
    <n v="0"/>
    <n v="0"/>
    <n v="207630"/>
    <m/>
    <n v="207630"/>
    <n v="207630"/>
    <n v="0"/>
    <n v="0"/>
    <n v="0"/>
    <n v="0"/>
    <n v="0"/>
    <n v="0"/>
    <n v="0"/>
    <n v="0"/>
  </r>
  <r>
    <x v="7"/>
    <x v="17"/>
    <n v="845"/>
    <n v="8011"/>
    <n v="1"/>
    <n v="0"/>
    <n v="0"/>
    <n v="0"/>
    <n v="207630"/>
    <m/>
    <n v="207630"/>
    <n v="207630"/>
    <n v="2.1499999999999999E-4"/>
    <n v="44.640450000000001"/>
    <n v="0"/>
    <n v="0"/>
    <n v="0"/>
    <n v="2.41E-4"/>
    <n v="0"/>
    <n v="44.640450000000001"/>
  </r>
  <r>
    <x v="7"/>
    <x v="34"/>
    <n v="845"/>
    <n v="8011"/>
    <n v="0.6"/>
    <n v="0"/>
    <n v="0"/>
    <n v="0"/>
    <n v="207630"/>
    <m/>
    <n v="124578"/>
    <n v="124578"/>
    <n v="0"/>
    <n v="0"/>
    <n v="0"/>
    <n v="0"/>
    <n v="0"/>
    <n v="0"/>
    <n v="0"/>
    <n v="0"/>
  </r>
  <r>
    <x v="7"/>
    <x v="35"/>
    <n v="845"/>
    <n v="8011"/>
    <n v="0.6"/>
    <n v="0"/>
    <n v="0"/>
    <n v="0"/>
    <n v="207630"/>
    <m/>
    <n v="124578"/>
    <n v="124578"/>
    <n v="1.6000000000000001E-4"/>
    <n v="19.932480000000002"/>
    <n v="0"/>
    <n v="0"/>
    <n v="0"/>
    <n v="1.76E-4"/>
    <n v="0"/>
    <n v="19.932480000000002"/>
  </r>
  <r>
    <x v="7"/>
    <x v="22"/>
    <n v="845"/>
    <n v="8011"/>
    <n v="1"/>
    <n v="0"/>
    <n v="0"/>
    <n v="0"/>
    <n v="207630"/>
    <m/>
    <n v="207630"/>
    <n v="207630"/>
    <n v="4.6E-5"/>
    <n v="9.5509799999999991"/>
    <n v="0"/>
    <n v="0"/>
    <n v="0"/>
    <n v="2.5999999999999998E-5"/>
    <n v="0"/>
    <n v="9.5509799999999991"/>
  </r>
  <r>
    <x v="8"/>
    <x v="0"/>
    <n v="265"/>
    <n v="8014"/>
    <n v="0.7"/>
    <n v="17999026"/>
    <n v="150265"/>
    <n v="12494132.699999999"/>
    <n v="63530"/>
    <m/>
    <n v="44471"/>
    <n v="12538603.699999999"/>
    <n v="1.4239999999999999E-3"/>
    <n v="17854.971668799997"/>
    <n v="5300361"/>
    <n v="0"/>
    <n v="3710252.6999999997"/>
    <n v="1.72E-3"/>
    <n v="6381.6346439999998"/>
    <n v="24236.606312799995"/>
  </r>
  <r>
    <x v="8"/>
    <x v="1"/>
    <n v="265"/>
    <n v="8014"/>
    <n v="0.7"/>
    <n v="17999026"/>
    <n v="150265"/>
    <n v="12494132.699999999"/>
    <n v="63530"/>
    <m/>
    <n v="44471"/>
    <n v="12538603.699999999"/>
    <n v="1.4100000000000001E-4"/>
    <n v="1767.9431217000001"/>
    <n v="5300361"/>
    <n v="0"/>
    <n v="3710252.6999999997"/>
    <n v="1.85E-4"/>
    <n v="686.39674949999994"/>
    <n v="2454.3398711999998"/>
  </r>
  <r>
    <x v="8"/>
    <x v="2"/>
    <n v="265"/>
    <n v="8014"/>
    <n v="0.7"/>
    <n v="17999026"/>
    <n v="150265"/>
    <n v="12494132.699999999"/>
    <n v="63530"/>
    <m/>
    <n v="44471"/>
    <n v="12538603.699999999"/>
    <n v="4.7399999999999997E-4"/>
    <n v="5943.2981537999995"/>
    <n v="5300361"/>
    <n v="0"/>
    <n v="3710252.6999999997"/>
    <n v="4.5800000000000002E-4"/>
    <n v="1699.2957366000001"/>
    <n v="7642.5938903999995"/>
  </r>
  <r>
    <x v="8"/>
    <x v="30"/>
    <n v="265"/>
    <n v="8014"/>
    <n v="0.7"/>
    <n v="17999026"/>
    <n v="150265"/>
    <n v="12494132.699999999"/>
    <n v="63530"/>
    <m/>
    <n v="44471"/>
    <n v="12538603.699999999"/>
    <n v="7.4250000000000002E-3"/>
    <n v="93099.132472500001"/>
    <n v="5300361"/>
    <n v="0"/>
    <n v="3710252.6999999997"/>
    <n v="7.8079999999999998E-3"/>
    <n v="28969.653081599998"/>
    <n v="122068.7855541"/>
  </r>
  <r>
    <x v="8"/>
    <x v="4"/>
    <n v="265"/>
    <n v="8014"/>
    <n v="0.7"/>
    <n v="17999026"/>
    <n v="150265"/>
    <n v="12494132.699999999"/>
    <n v="63530"/>
    <m/>
    <n v="44471"/>
    <n v="12538603.699999999"/>
    <n v="0"/>
    <n v="0"/>
    <n v="5300361"/>
    <n v="0"/>
    <n v="3710252.6999999997"/>
    <n v="0"/>
    <n v="0"/>
    <n v="0"/>
  </r>
  <r>
    <x v="8"/>
    <x v="5"/>
    <n v="265"/>
    <n v="8014"/>
    <n v="0.7"/>
    <n v="17999026"/>
    <n v="150265"/>
    <n v="12494132.699999999"/>
    <n v="63530"/>
    <m/>
    <n v="44471"/>
    <n v="12538603.699999999"/>
    <n v="8.3999999999999995E-5"/>
    <n v="1053.2427107999999"/>
    <n v="5300361"/>
    <n v="0"/>
    <n v="3710252.6999999997"/>
    <n v="9.3999999999999994E-5"/>
    <n v="348.76375379999996"/>
    <n v="1402.0064645999998"/>
  </r>
  <r>
    <x v="8"/>
    <x v="6"/>
    <n v="265"/>
    <n v="8014"/>
    <n v="0.7"/>
    <n v="17999026"/>
    <n v="150265"/>
    <n v="12494132.699999999"/>
    <n v="63530"/>
    <m/>
    <n v="44471"/>
    <n v="12538603.699999999"/>
    <n v="1.3200000000000001E-4"/>
    <n v="1655.0956884"/>
    <n v="5300361"/>
    <n v="0"/>
    <n v="3710252.6999999997"/>
    <n v="1.46E-4"/>
    <n v="541.69689419999997"/>
    <n v="2196.7925826000001"/>
  </r>
  <r>
    <x v="8"/>
    <x v="31"/>
    <n v="265"/>
    <n v="8014"/>
    <n v="0.7"/>
    <n v="17999026"/>
    <n v="150265"/>
    <n v="12494132.699999999"/>
    <n v="63530"/>
    <m/>
    <n v="44471"/>
    <n v="12538603.699999999"/>
    <n v="2.6699999999999998E-4"/>
    <n v="3347.8071878999995"/>
    <n v="5300361"/>
    <n v="0"/>
    <n v="3710252.6999999997"/>
    <n v="2.9500000000000001E-4"/>
    <n v="1094.5245465"/>
    <n v="4442.3317343999997"/>
  </r>
  <r>
    <x v="8"/>
    <x v="8"/>
    <n v="265"/>
    <n v="8014"/>
    <n v="0.7"/>
    <n v="17999026"/>
    <n v="150265"/>
    <n v="12494132.699999999"/>
    <n v="63530"/>
    <m/>
    <n v="44471"/>
    <n v="12538603.699999999"/>
    <n v="5.0299999999999997E-4"/>
    <n v="6306.9176610999993"/>
    <n v="5300361"/>
    <n v="0"/>
    <n v="3710252.6999999997"/>
    <n v="5.6400000000000005E-4"/>
    <n v="2092.5825227999999"/>
    <n v="8399.5001838999997"/>
  </r>
  <r>
    <x v="8"/>
    <x v="32"/>
    <n v="265"/>
    <n v="8014"/>
    <n v="0.7"/>
    <n v="17999026"/>
    <n v="150265"/>
    <n v="12494132.699999999"/>
    <n v="63530"/>
    <m/>
    <n v="44471"/>
    <n v="12538603.699999999"/>
    <n v="2.3969999999999998E-3"/>
    <n v="30055.033068899997"/>
    <n v="5300361"/>
    <n v="0"/>
    <n v="3710252.6999999997"/>
    <n v="2.6510000000000001E-3"/>
    <n v="9835.8799077000003"/>
    <n v="39890.912976599997"/>
  </r>
  <r>
    <x v="8"/>
    <x v="10"/>
    <n v="265"/>
    <n v="8014"/>
    <n v="0.7"/>
    <n v="17999026"/>
    <n v="150265"/>
    <n v="12494132.699999999"/>
    <n v="63530"/>
    <m/>
    <n v="44471"/>
    <n v="12538603.699999999"/>
    <n v="8.2000000000000001E-5"/>
    <n v="1028.1655034"/>
    <n v="5300361"/>
    <n v="0"/>
    <n v="3710252.6999999997"/>
    <n v="9.2E-5"/>
    <n v="341.34324839999999"/>
    <n v="1369.5087518"/>
  </r>
  <r>
    <x v="8"/>
    <x v="12"/>
    <n v="265"/>
    <n v="8014"/>
    <n v="0.7"/>
    <n v="17999026"/>
    <n v="150265"/>
    <n v="12494132.699999999"/>
    <n v="63530"/>
    <m/>
    <n v="44471"/>
    <n v="12538603.699999999"/>
    <n v="1.36E-4"/>
    <n v="1705.2501031999998"/>
    <n v="5300361"/>
    <n v="0"/>
    <n v="3710252.6999999997"/>
    <n v="1.35E-4"/>
    <n v="500.88411449999995"/>
    <n v="2206.1342176999997"/>
  </r>
  <r>
    <x v="8"/>
    <x v="14"/>
    <n v="265"/>
    <n v="8014"/>
    <n v="0.7"/>
    <n v="17999026"/>
    <n v="150265"/>
    <n v="12494132.699999999"/>
    <n v="63530"/>
    <m/>
    <n v="44471"/>
    <n v="12538603.699999999"/>
    <n v="1.2E-5"/>
    <n v="150.46324440000001"/>
    <n v="5300361"/>
    <n v="0"/>
    <n v="3710252.6999999997"/>
    <n v="1.2E-5"/>
    <n v="44.523032399999998"/>
    <n v="194.98627680000001"/>
  </r>
  <r>
    <x v="8"/>
    <x v="15"/>
    <n v="265"/>
    <n v="8014"/>
    <n v="0.7"/>
    <n v="17999026"/>
    <n v="150265"/>
    <n v="12494132.699999999"/>
    <n v="63530"/>
    <m/>
    <n v="44471"/>
    <n v="12538603.699999999"/>
    <n v="2.14E-4"/>
    <n v="2683.2611917999998"/>
    <n v="5300361"/>
    <n v="0"/>
    <n v="3710252.6999999997"/>
    <n v="2.4000000000000001E-4"/>
    <n v="890.46064799999999"/>
    <n v="3573.7218397999995"/>
  </r>
  <r>
    <x v="8"/>
    <x v="39"/>
    <n v="265"/>
    <n v="8014"/>
    <n v="0.7"/>
    <n v="17999026"/>
    <n v="150265"/>
    <n v="12494132.699999999"/>
    <n v="63530"/>
    <m/>
    <n v="44471"/>
    <n v="12538603.699999999"/>
    <n v="0"/>
    <n v="0"/>
    <n v="5300361"/>
    <n v="0"/>
    <n v="3710252.6999999997"/>
    <n v="0"/>
    <n v="0"/>
    <n v="0"/>
  </r>
  <r>
    <x v="8"/>
    <x v="17"/>
    <n v="265"/>
    <n v="8014"/>
    <n v="0.7"/>
    <n v="17999026"/>
    <n v="150265"/>
    <n v="12494132.699999999"/>
    <n v="63530"/>
    <m/>
    <n v="44471"/>
    <n v="12538603.699999999"/>
    <n v="2.1499999999999999E-4"/>
    <n v="2695.7997954999996"/>
    <n v="5300361"/>
    <n v="0"/>
    <n v="3710252.6999999997"/>
    <n v="2.41E-4"/>
    <n v="894.17090069999995"/>
    <n v="3589.9706961999996"/>
  </r>
  <r>
    <x v="8"/>
    <x v="34"/>
    <n v="265"/>
    <n v="8014"/>
    <n v="0.7"/>
    <n v="17999026"/>
    <n v="150265"/>
    <n v="12494132.699999999"/>
    <n v="63530"/>
    <m/>
    <n v="44471"/>
    <n v="12538603.699999999"/>
    <n v="0"/>
    <n v="0"/>
    <n v="5300361"/>
    <n v="0"/>
    <n v="3710252.6999999997"/>
    <n v="0"/>
    <n v="0"/>
    <n v="0"/>
  </r>
  <r>
    <x v="8"/>
    <x v="35"/>
    <n v="265"/>
    <n v="8014"/>
    <n v="0.7"/>
    <n v="17999026"/>
    <n v="150265"/>
    <n v="12494132.699999999"/>
    <n v="63530"/>
    <m/>
    <n v="44471"/>
    <n v="12538603.699999999"/>
    <n v="1.6000000000000001E-4"/>
    <n v="2006.176592"/>
    <n v="5300361"/>
    <n v="0"/>
    <n v="3710252.6999999997"/>
    <n v="1.76E-4"/>
    <n v="653.00447519999989"/>
    <n v="2659.1810672000001"/>
  </r>
  <r>
    <x v="8"/>
    <x v="22"/>
    <n v="265"/>
    <n v="8014"/>
    <n v="0.7"/>
    <n v="17999026"/>
    <n v="150265"/>
    <n v="12494132.699999999"/>
    <n v="63530"/>
    <m/>
    <n v="44471"/>
    <n v="12538603.699999999"/>
    <n v="4.6E-5"/>
    <n v="576.77577020000001"/>
    <n v="5300361"/>
    <n v="0"/>
    <n v="3710252.6999999997"/>
    <n v="2.5999999999999998E-5"/>
    <n v="96.466570199999992"/>
    <n v="673.24234039999999"/>
  </r>
  <r>
    <x v="8"/>
    <x v="0"/>
    <n v="854"/>
    <n v="8014"/>
    <n v="0.7"/>
    <n v="0"/>
    <n v="0"/>
    <n v="0"/>
    <n v="17302"/>
    <m/>
    <n v="12111.4"/>
    <n v="12111.4"/>
    <n v="1.4239999999999999E-3"/>
    <n v="17.246633599999999"/>
    <n v="0"/>
    <n v="0"/>
    <n v="0"/>
    <n v="1.72E-3"/>
    <n v="0"/>
    <n v="17.246633599999999"/>
  </r>
  <r>
    <x v="8"/>
    <x v="1"/>
    <n v="854"/>
    <n v="8014"/>
    <n v="0.7"/>
    <n v="0"/>
    <n v="0"/>
    <n v="0"/>
    <n v="17302"/>
    <m/>
    <n v="12111.4"/>
    <n v="12111.4"/>
    <n v="1.4100000000000001E-4"/>
    <n v="1.7077074000000001"/>
    <n v="0"/>
    <n v="0"/>
    <n v="0"/>
    <n v="1.85E-4"/>
    <n v="0"/>
    <n v="1.7077074000000001"/>
  </r>
  <r>
    <x v="8"/>
    <x v="2"/>
    <n v="854"/>
    <n v="8014"/>
    <n v="0.7"/>
    <n v="0"/>
    <n v="0"/>
    <n v="0"/>
    <n v="17302"/>
    <m/>
    <n v="12111.4"/>
    <n v="12111.4"/>
    <n v="4.7399999999999997E-4"/>
    <n v="5.7408035999999996"/>
    <n v="0"/>
    <n v="0"/>
    <n v="0"/>
    <n v="4.5800000000000002E-4"/>
    <n v="0"/>
    <n v="5.7408035999999996"/>
  </r>
  <r>
    <x v="8"/>
    <x v="30"/>
    <n v="854"/>
    <n v="8014"/>
    <n v="0.7"/>
    <n v="0"/>
    <n v="0"/>
    <n v="0"/>
    <n v="17302"/>
    <m/>
    <n v="12111.4"/>
    <n v="12111.4"/>
    <n v="7.4250000000000002E-3"/>
    <n v="89.927144999999996"/>
    <n v="0"/>
    <n v="0"/>
    <n v="0"/>
    <n v="7.8079999999999998E-3"/>
    <n v="0"/>
    <n v="89.927144999999996"/>
  </r>
  <r>
    <x v="8"/>
    <x v="4"/>
    <n v="854"/>
    <n v="8014"/>
    <n v="0.7"/>
    <n v="0"/>
    <n v="0"/>
    <n v="0"/>
    <n v="17302"/>
    <m/>
    <n v="12111.4"/>
    <n v="12111.4"/>
    <n v="0"/>
    <n v="0"/>
    <n v="0"/>
    <n v="0"/>
    <n v="0"/>
    <n v="0"/>
    <n v="0"/>
    <n v="0"/>
  </r>
  <r>
    <x v="8"/>
    <x v="5"/>
    <n v="854"/>
    <n v="8014"/>
    <n v="0.7"/>
    <n v="0"/>
    <n v="0"/>
    <n v="0"/>
    <n v="17302"/>
    <m/>
    <n v="12111.4"/>
    <n v="12111.4"/>
    <n v="8.3999999999999995E-5"/>
    <n v="1.0173576"/>
    <n v="0"/>
    <n v="0"/>
    <n v="0"/>
    <n v="9.3999999999999994E-5"/>
    <n v="0"/>
    <n v="1.0173576"/>
  </r>
  <r>
    <x v="8"/>
    <x v="6"/>
    <n v="854"/>
    <n v="8014"/>
    <n v="0.7"/>
    <n v="0"/>
    <n v="0"/>
    <n v="0"/>
    <n v="17302"/>
    <m/>
    <n v="12111.4"/>
    <n v="12111.4"/>
    <n v="1.3200000000000001E-4"/>
    <n v="1.5987048000000001"/>
    <n v="0"/>
    <n v="0"/>
    <n v="0"/>
    <n v="1.46E-4"/>
    <n v="0"/>
    <n v="1.5987048000000001"/>
  </r>
  <r>
    <x v="8"/>
    <x v="31"/>
    <n v="854"/>
    <n v="8014"/>
    <n v="0.7"/>
    <n v="0"/>
    <n v="0"/>
    <n v="0"/>
    <n v="17302"/>
    <m/>
    <n v="12111.4"/>
    <n v="12111.4"/>
    <n v="2.6699999999999998E-4"/>
    <n v="3.2337437999999996"/>
    <n v="0"/>
    <n v="0"/>
    <n v="0"/>
    <n v="2.9500000000000001E-4"/>
    <n v="0"/>
    <n v="3.2337437999999996"/>
  </r>
  <r>
    <x v="8"/>
    <x v="32"/>
    <n v="854"/>
    <n v="8014"/>
    <n v="0.7"/>
    <n v="0"/>
    <n v="0"/>
    <n v="0"/>
    <n v="17302"/>
    <m/>
    <n v="12111.4"/>
    <n v="12111.4"/>
    <n v="2.3969999999999998E-3"/>
    <n v="29.031025799999998"/>
    <n v="0"/>
    <n v="0"/>
    <n v="0"/>
    <n v="2.6510000000000001E-3"/>
    <n v="0"/>
    <n v="29.031025799999998"/>
  </r>
  <r>
    <x v="8"/>
    <x v="10"/>
    <n v="854"/>
    <n v="8014"/>
    <n v="0.7"/>
    <n v="0"/>
    <n v="0"/>
    <n v="0"/>
    <n v="17302"/>
    <m/>
    <n v="12111.4"/>
    <n v="12111.4"/>
    <n v="8.2000000000000001E-5"/>
    <n v="0.99313479999999998"/>
    <n v="0"/>
    <n v="0"/>
    <n v="0"/>
    <n v="9.2E-5"/>
    <n v="0"/>
    <n v="0.99313479999999998"/>
  </r>
  <r>
    <x v="8"/>
    <x v="12"/>
    <n v="854"/>
    <n v="8014"/>
    <n v="0.7"/>
    <n v="0"/>
    <n v="0"/>
    <n v="0"/>
    <n v="17302"/>
    <m/>
    <n v="12111.4"/>
    <n v="12111.4"/>
    <n v="1.36E-4"/>
    <n v="1.6471503999999999"/>
    <n v="0"/>
    <n v="0"/>
    <n v="0"/>
    <n v="1.35E-4"/>
    <n v="0"/>
    <n v="1.6471503999999999"/>
  </r>
  <r>
    <x v="8"/>
    <x v="14"/>
    <n v="854"/>
    <n v="8014"/>
    <n v="0.7"/>
    <n v="0"/>
    <n v="0"/>
    <n v="0"/>
    <n v="17302"/>
    <m/>
    <n v="12111.4"/>
    <n v="12111.4"/>
    <n v="1.2E-5"/>
    <n v="0.14533679999999999"/>
    <n v="0"/>
    <n v="0"/>
    <n v="0"/>
    <n v="1.2E-5"/>
    <n v="0"/>
    <n v="0.14533679999999999"/>
  </r>
  <r>
    <x v="8"/>
    <x v="15"/>
    <n v="854"/>
    <n v="8014"/>
    <n v="0.7"/>
    <n v="0"/>
    <n v="0"/>
    <n v="0"/>
    <n v="17302"/>
    <m/>
    <n v="12111.4"/>
    <n v="12111.4"/>
    <n v="2.14E-4"/>
    <n v="2.5918395999999997"/>
    <n v="0"/>
    <n v="0"/>
    <n v="0"/>
    <n v="2.4000000000000001E-4"/>
    <n v="0"/>
    <n v="2.5918395999999997"/>
  </r>
  <r>
    <x v="8"/>
    <x v="39"/>
    <n v="854"/>
    <n v="8014"/>
    <n v="0.7"/>
    <n v="0"/>
    <n v="0"/>
    <n v="0"/>
    <n v="17302"/>
    <m/>
    <n v="12111.4"/>
    <n v="12111.4"/>
    <n v="0"/>
    <n v="0"/>
    <n v="0"/>
    <n v="0"/>
    <n v="0"/>
    <n v="0"/>
    <n v="0"/>
    <n v="0"/>
  </r>
  <r>
    <x v="8"/>
    <x v="17"/>
    <n v="854"/>
    <n v="8014"/>
    <n v="0.7"/>
    <n v="0"/>
    <n v="0"/>
    <n v="0"/>
    <n v="17302"/>
    <m/>
    <n v="12111.4"/>
    <n v="12111.4"/>
    <n v="2.1499999999999999E-4"/>
    <n v="2.6039509999999999"/>
    <n v="0"/>
    <n v="0"/>
    <n v="0"/>
    <n v="2.41E-4"/>
    <n v="0"/>
    <n v="2.6039509999999999"/>
  </r>
  <r>
    <x v="8"/>
    <x v="34"/>
    <n v="854"/>
    <n v="8014"/>
    <n v="0.7"/>
    <n v="0"/>
    <n v="0"/>
    <n v="0"/>
    <n v="17302"/>
    <m/>
    <n v="12111.4"/>
    <n v="12111.4"/>
    <n v="0"/>
    <n v="0"/>
    <n v="0"/>
    <n v="0"/>
    <n v="0"/>
    <n v="0"/>
    <n v="0"/>
    <n v="0"/>
  </r>
  <r>
    <x v="8"/>
    <x v="35"/>
    <n v="854"/>
    <n v="8014"/>
    <n v="0.7"/>
    <n v="0"/>
    <n v="0"/>
    <n v="0"/>
    <n v="17302"/>
    <m/>
    <n v="12111.4"/>
    <n v="12111.4"/>
    <n v="1.6000000000000001E-4"/>
    <n v="1.937824"/>
    <n v="0"/>
    <n v="0"/>
    <n v="0"/>
    <n v="1.76E-4"/>
    <n v="0"/>
    <n v="1.937824"/>
  </r>
  <r>
    <x v="8"/>
    <x v="22"/>
    <n v="854"/>
    <n v="8014"/>
    <n v="0.7"/>
    <n v="0"/>
    <n v="0"/>
    <n v="0"/>
    <n v="17302"/>
    <m/>
    <n v="12111.4"/>
    <n v="12111.4"/>
    <n v="4.6E-5"/>
    <n v="0.55712439999999996"/>
    <n v="0"/>
    <n v="0"/>
    <n v="0"/>
    <n v="2.5999999999999998E-5"/>
    <n v="0"/>
    <n v="0.55712439999999996"/>
  </r>
  <r>
    <x v="8"/>
    <x v="0"/>
    <n v="266"/>
    <n v="9014"/>
    <n v="0.7"/>
    <n v="0"/>
    <n v="0"/>
    <n v="0"/>
    <n v="36156"/>
    <m/>
    <n v="25309.199999999997"/>
    <n v="25309.199999999997"/>
    <n v="1.4239999999999999E-3"/>
    <n v="36.040300799999997"/>
    <n v="0"/>
    <n v="0"/>
    <n v="0"/>
    <n v="1.72E-3"/>
    <n v="0"/>
    <n v="36.040300799999997"/>
  </r>
  <r>
    <x v="8"/>
    <x v="1"/>
    <n v="266"/>
    <n v="9014"/>
    <n v="0.7"/>
    <n v="0"/>
    <n v="0"/>
    <n v="0"/>
    <n v="36156"/>
    <m/>
    <n v="25309.199999999997"/>
    <n v="25309.199999999997"/>
    <n v="1.4100000000000001E-4"/>
    <n v="3.5685971999999997"/>
    <n v="0"/>
    <n v="0"/>
    <n v="0"/>
    <n v="1.85E-4"/>
    <n v="0"/>
    <n v="3.5685971999999997"/>
  </r>
  <r>
    <x v="8"/>
    <x v="2"/>
    <n v="266"/>
    <n v="9014"/>
    <n v="0.7"/>
    <n v="0"/>
    <n v="0"/>
    <n v="0"/>
    <n v="36156"/>
    <m/>
    <n v="25309.199999999997"/>
    <n v="25309.199999999997"/>
    <n v="4.7399999999999997E-4"/>
    <n v="11.996560799999997"/>
    <n v="0"/>
    <n v="0"/>
    <n v="0"/>
    <n v="4.5800000000000002E-4"/>
    <n v="0"/>
    <n v="11.996560799999997"/>
  </r>
  <r>
    <x v="8"/>
    <x v="30"/>
    <n v="266"/>
    <n v="9014"/>
    <n v="0.7"/>
    <n v="0"/>
    <n v="0"/>
    <n v="0"/>
    <n v="36156"/>
    <m/>
    <n v="25309.199999999997"/>
    <n v="25309.199999999997"/>
    <n v="7.4250000000000002E-3"/>
    <n v="187.92080999999999"/>
    <n v="0"/>
    <n v="0"/>
    <n v="0"/>
    <n v="7.8079999999999998E-3"/>
    <n v="0"/>
    <n v="187.92080999999999"/>
  </r>
  <r>
    <x v="8"/>
    <x v="4"/>
    <n v="266"/>
    <n v="9014"/>
    <n v="0.7"/>
    <n v="0"/>
    <n v="0"/>
    <n v="0"/>
    <n v="36156"/>
    <m/>
    <n v="25309.199999999997"/>
    <n v="25309.199999999997"/>
    <n v="0"/>
    <n v="0"/>
    <n v="0"/>
    <n v="0"/>
    <n v="0"/>
    <n v="0"/>
    <n v="0"/>
    <n v="0"/>
  </r>
  <r>
    <x v="8"/>
    <x v="5"/>
    <n v="266"/>
    <n v="9014"/>
    <n v="0.7"/>
    <n v="0"/>
    <n v="0"/>
    <n v="0"/>
    <n v="36156"/>
    <m/>
    <n v="25309.199999999997"/>
    <n v="25309.199999999997"/>
    <n v="8.3999999999999995E-5"/>
    <n v="2.1259727999999996"/>
    <n v="0"/>
    <n v="0"/>
    <n v="0"/>
    <n v="9.3999999999999994E-5"/>
    <n v="0"/>
    <n v="2.1259727999999996"/>
  </r>
  <r>
    <x v="8"/>
    <x v="6"/>
    <n v="266"/>
    <n v="9014"/>
    <n v="0.7"/>
    <n v="0"/>
    <n v="0"/>
    <n v="0"/>
    <n v="36156"/>
    <m/>
    <n v="25309.199999999997"/>
    <n v="25309.199999999997"/>
    <n v="1.3200000000000001E-4"/>
    <n v="3.3408143999999997"/>
    <n v="0"/>
    <n v="0"/>
    <n v="0"/>
    <n v="1.46E-4"/>
    <n v="0"/>
    <n v="3.3408143999999997"/>
  </r>
  <r>
    <x v="8"/>
    <x v="31"/>
    <n v="266"/>
    <n v="9014"/>
    <n v="0.7"/>
    <n v="0"/>
    <n v="0"/>
    <n v="0"/>
    <n v="36156"/>
    <m/>
    <n v="25309.199999999997"/>
    <n v="25309.199999999997"/>
    <n v="2.6699999999999998E-4"/>
    <n v="6.7575563999999986"/>
    <n v="0"/>
    <n v="0"/>
    <n v="0"/>
    <n v="2.9500000000000001E-4"/>
    <n v="0"/>
    <n v="6.7575563999999986"/>
  </r>
  <r>
    <x v="8"/>
    <x v="40"/>
    <n v="266"/>
    <n v="9014"/>
    <n v="0.7"/>
    <n v="0"/>
    <n v="0"/>
    <n v="0"/>
    <n v="36156"/>
    <m/>
    <n v="25309.199999999997"/>
    <n v="25309.199999999997"/>
    <n v="6.8199999999999999E-4"/>
    <n v="17.260874399999999"/>
    <n v="0"/>
    <n v="0"/>
    <n v="0"/>
    <n v="7.6900000000000004E-4"/>
    <n v="0"/>
    <n v="17.260874399999999"/>
  </r>
  <r>
    <x v="8"/>
    <x v="32"/>
    <n v="266"/>
    <n v="9014"/>
    <n v="0.7"/>
    <n v="0"/>
    <n v="0"/>
    <n v="0"/>
    <n v="36156"/>
    <m/>
    <n v="25309.199999999997"/>
    <n v="25309.199999999997"/>
    <n v="2.3969999999999998E-3"/>
    <n v="60.666152399999987"/>
    <n v="0"/>
    <n v="0"/>
    <n v="0"/>
    <n v="2.6510000000000001E-3"/>
    <n v="0"/>
    <n v="60.666152399999987"/>
  </r>
  <r>
    <x v="8"/>
    <x v="10"/>
    <n v="266"/>
    <n v="9014"/>
    <n v="0.7"/>
    <n v="0"/>
    <n v="0"/>
    <n v="0"/>
    <n v="36156"/>
    <m/>
    <n v="25309.199999999997"/>
    <n v="25309.199999999997"/>
    <n v="8.2000000000000001E-5"/>
    <n v="2.0753543999999997"/>
    <n v="0"/>
    <n v="0"/>
    <n v="0"/>
    <n v="9.2E-5"/>
    <n v="0"/>
    <n v="2.0753543999999997"/>
  </r>
  <r>
    <x v="8"/>
    <x v="12"/>
    <n v="266"/>
    <n v="9014"/>
    <n v="0.7"/>
    <n v="0"/>
    <n v="0"/>
    <n v="0"/>
    <n v="36156"/>
    <m/>
    <n v="25309.199999999997"/>
    <n v="25309.199999999997"/>
    <n v="1.36E-4"/>
    <n v="3.4420511999999994"/>
    <n v="0"/>
    <n v="0"/>
    <n v="0"/>
    <n v="1.35E-4"/>
    <n v="0"/>
    <n v="3.4420511999999994"/>
  </r>
  <r>
    <x v="8"/>
    <x v="14"/>
    <n v="266"/>
    <n v="9014"/>
    <n v="0.7"/>
    <n v="0"/>
    <n v="0"/>
    <n v="0"/>
    <n v="36156"/>
    <m/>
    <n v="25309.199999999997"/>
    <n v="25309.199999999997"/>
    <n v="1.2E-5"/>
    <n v="0.30371039999999999"/>
    <n v="0"/>
    <n v="0"/>
    <n v="0"/>
    <n v="1.2E-5"/>
    <n v="0"/>
    <n v="0.30371039999999999"/>
  </r>
  <r>
    <x v="8"/>
    <x v="15"/>
    <n v="266"/>
    <n v="9014"/>
    <n v="0.7"/>
    <n v="0"/>
    <n v="0"/>
    <n v="0"/>
    <n v="36156"/>
    <m/>
    <n v="25309.199999999997"/>
    <n v="25309.199999999997"/>
    <n v="2.14E-4"/>
    <n v="5.4161687999999995"/>
    <n v="0"/>
    <n v="0"/>
    <n v="0"/>
    <n v="2.4000000000000001E-4"/>
    <n v="0"/>
    <n v="5.4161687999999995"/>
  </r>
  <r>
    <x v="8"/>
    <x v="39"/>
    <n v="266"/>
    <n v="9014"/>
    <n v="0.7"/>
    <n v="0"/>
    <n v="0"/>
    <n v="0"/>
    <n v="36156"/>
    <m/>
    <n v="25309.199999999997"/>
    <n v="25309.199999999997"/>
    <n v="0"/>
    <n v="0"/>
    <n v="0"/>
    <n v="0"/>
    <n v="0"/>
    <n v="0"/>
    <n v="0"/>
    <n v="0"/>
  </r>
  <r>
    <x v="8"/>
    <x v="17"/>
    <n v="266"/>
    <n v="9014"/>
    <n v="0.7"/>
    <n v="0"/>
    <n v="0"/>
    <n v="0"/>
    <n v="36156"/>
    <m/>
    <n v="25309.199999999997"/>
    <n v="25309.199999999997"/>
    <n v="2.1499999999999999E-4"/>
    <n v="5.4414779999999991"/>
    <n v="0"/>
    <n v="0"/>
    <n v="0"/>
    <n v="2.41E-4"/>
    <n v="0"/>
    <n v="5.4414779999999991"/>
  </r>
  <r>
    <x v="8"/>
    <x v="34"/>
    <n v="266"/>
    <n v="9014"/>
    <n v="0.7"/>
    <n v="0"/>
    <n v="0"/>
    <n v="0"/>
    <n v="36156"/>
    <m/>
    <n v="25309.199999999997"/>
    <n v="25309.199999999997"/>
    <n v="0"/>
    <n v="0"/>
    <n v="0"/>
    <n v="0"/>
    <n v="0"/>
    <n v="0"/>
    <n v="0"/>
    <n v="0"/>
  </r>
  <r>
    <x v="8"/>
    <x v="35"/>
    <n v="266"/>
    <n v="9014"/>
    <n v="0.7"/>
    <n v="0"/>
    <n v="0"/>
    <n v="0"/>
    <n v="36156"/>
    <m/>
    <n v="25309.199999999997"/>
    <n v="25309.199999999997"/>
    <n v="1.6000000000000001E-4"/>
    <n v="4.0494719999999997"/>
    <n v="0"/>
    <n v="0"/>
    <n v="0"/>
    <n v="1.76E-4"/>
    <n v="0"/>
    <n v="4.0494719999999997"/>
  </r>
  <r>
    <x v="8"/>
    <x v="22"/>
    <n v="266"/>
    <n v="9014"/>
    <n v="0.7"/>
    <n v="0"/>
    <n v="0"/>
    <n v="0"/>
    <n v="36156"/>
    <m/>
    <n v="25309.199999999997"/>
    <n v="25309.199999999997"/>
    <n v="4.6E-5"/>
    <n v="1.1642231999999999"/>
    <n v="0"/>
    <n v="0"/>
    <n v="0"/>
    <n v="2.5999999999999998E-5"/>
    <n v="0"/>
    <n v="1.1642231999999999"/>
  </r>
  <r>
    <x v="9"/>
    <x v="0"/>
    <n v="297"/>
    <n v="8015"/>
    <n v="1"/>
    <n v="39795833"/>
    <n v="1689991"/>
    <n v="38105842"/>
    <n v="5295"/>
    <m/>
    <n v="5295"/>
    <n v="38111137"/>
    <n v="1.4239999999999999E-3"/>
    <n v="54270.259087999999"/>
    <n v="75924809"/>
    <n v="868968"/>
    <n v="75055841"/>
    <n v="1.72E-3"/>
    <n v="129096.04652"/>
    <n v="183366.305608"/>
  </r>
  <r>
    <x v="9"/>
    <x v="1"/>
    <n v="297"/>
    <n v="8015"/>
    <n v="1"/>
    <n v="39795833"/>
    <n v="1689991"/>
    <n v="38105842"/>
    <n v="5295"/>
    <m/>
    <n v="5295"/>
    <n v="38111137"/>
    <n v="1.4100000000000001E-4"/>
    <n v="5373.6703170000001"/>
    <n v="75924809"/>
    <n v="868968"/>
    <n v="75055841"/>
    <n v="1.85E-4"/>
    <n v="13885.330585"/>
    <n v="19259.000902"/>
  </r>
  <r>
    <x v="9"/>
    <x v="2"/>
    <n v="297"/>
    <n v="8015"/>
    <n v="1"/>
    <n v="39795833"/>
    <n v="1689991"/>
    <n v="38105842"/>
    <n v="5295"/>
    <m/>
    <n v="5295"/>
    <n v="38111137"/>
    <n v="4.7399999999999997E-4"/>
    <n v="18064.678937999997"/>
    <n v="75924809"/>
    <n v="868968"/>
    <n v="75055841"/>
    <n v="4.5800000000000002E-4"/>
    <n v="34375.575177999999"/>
    <n v="52440.254115999996"/>
  </r>
  <r>
    <x v="9"/>
    <x v="30"/>
    <n v="297"/>
    <n v="8015"/>
    <n v="0.6"/>
    <n v="39795833"/>
    <n v="1689991"/>
    <n v="22863505.199999999"/>
    <n v="5295"/>
    <m/>
    <n v="3177"/>
    <n v="22866682.199999999"/>
    <n v="7.4250000000000002E-3"/>
    <n v="169785.11533500001"/>
    <n v="75924809"/>
    <n v="868968"/>
    <n v="45033504.600000001"/>
    <n v="7.8079999999999998E-3"/>
    <n v="351621.6039168"/>
    <n v="521406.71925179998"/>
  </r>
  <r>
    <x v="9"/>
    <x v="4"/>
    <n v="297"/>
    <n v="8015"/>
    <n v="0.6"/>
    <n v="39795833"/>
    <n v="1689991"/>
    <n v="22863505.199999999"/>
    <n v="5295"/>
    <m/>
    <n v="3177"/>
    <n v="22866682.199999999"/>
    <n v="0"/>
    <n v="0"/>
    <n v="75924809"/>
    <n v="868968"/>
    <n v="45033504.600000001"/>
    <n v="0"/>
    <n v="0"/>
    <n v="0"/>
  </r>
  <r>
    <x v="9"/>
    <x v="5"/>
    <n v="297"/>
    <n v="8015"/>
    <n v="1"/>
    <n v="39795833"/>
    <n v="1689991"/>
    <n v="38105842"/>
    <n v="5295"/>
    <m/>
    <n v="5295"/>
    <n v="38111137"/>
    <n v="8.3999999999999995E-5"/>
    <n v="3201.3355079999997"/>
    <n v="75924809"/>
    <n v="868968"/>
    <n v="75055841"/>
    <n v="9.3999999999999994E-5"/>
    <n v="7055.2490539999999"/>
    <n v="10256.584562"/>
  </r>
  <r>
    <x v="9"/>
    <x v="6"/>
    <n v="297"/>
    <n v="8015"/>
    <n v="1"/>
    <n v="39795833"/>
    <n v="1689991"/>
    <n v="38105842"/>
    <n v="5295"/>
    <m/>
    <n v="5295"/>
    <n v="38111137"/>
    <n v="1.3200000000000001E-4"/>
    <n v="5030.6700840000003"/>
    <n v="75924809"/>
    <n v="868968"/>
    <n v="75055841"/>
    <n v="1.46E-4"/>
    <n v="10958.152786000001"/>
    <n v="15988.82287"/>
  </r>
  <r>
    <x v="9"/>
    <x v="31"/>
    <n v="297"/>
    <n v="8015"/>
    <n v="1"/>
    <n v="39795833"/>
    <n v="1689991"/>
    <n v="38105842"/>
    <n v="5295"/>
    <m/>
    <n v="5295"/>
    <n v="38111137"/>
    <n v="2.6699999999999998E-4"/>
    <n v="10175.673579"/>
    <n v="75924809"/>
    <n v="868968"/>
    <n v="75055841"/>
    <n v="2.9500000000000001E-4"/>
    <n v="22141.473095000001"/>
    <n v="32317.146674000003"/>
  </r>
  <r>
    <x v="9"/>
    <x v="8"/>
    <n v="297"/>
    <n v="8015"/>
    <n v="1"/>
    <n v="39795833"/>
    <n v="1689991"/>
    <n v="38105842"/>
    <n v="5295"/>
    <m/>
    <n v="5295"/>
    <n v="38111137"/>
    <n v="5.0299999999999997E-4"/>
    <n v="19169.901911000001"/>
    <n v="75924809"/>
    <n v="868968"/>
    <n v="75055841"/>
    <n v="5.6400000000000005E-4"/>
    <n v="42331.494324000007"/>
    <n v="61501.396235000007"/>
  </r>
  <r>
    <x v="9"/>
    <x v="32"/>
    <n v="297"/>
    <n v="8015"/>
    <n v="1"/>
    <n v="39795833"/>
    <n v="1689991"/>
    <n v="38105842"/>
    <n v="5295"/>
    <m/>
    <n v="5295"/>
    <n v="38111137"/>
    <n v="2.3969999999999998E-3"/>
    <n v="91352.395388999998"/>
    <n v="75924809"/>
    <n v="868968"/>
    <n v="75055841"/>
    <n v="2.6510000000000001E-3"/>
    <n v="198973.034491"/>
    <n v="290325.42988000001"/>
  </r>
  <r>
    <x v="9"/>
    <x v="10"/>
    <n v="297"/>
    <n v="8015"/>
    <n v="1"/>
    <n v="39795833"/>
    <n v="1689991"/>
    <n v="38105842"/>
    <n v="5295"/>
    <m/>
    <n v="5295"/>
    <n v="38111137"/>
    <n v="8.2000000000000001E-5"/>
    <n v="3125.1132339999999"/>
    <n v="75924809"/>
    <n v="868968"/>
    <n v="75055841"/>
    <n v="9.2E-5"/>
    <n v="6905.1373720000001"/>
    <n v="10030.250606"/>
  </r>
  <r>
    <x v="9"/>
    <x v="12"/>
    <n v="297"/>
    <n v="8015"/>
    <n v="1"/>
    <n v="39795833"/>
    <n v="1689991"/>
    <n v="38105842"/>
    <n v="5295"/>
    <m/>
    <n v="5295"/>
    <n v="38111137"/>
    <n v="1.36E-4"/>
    <n v="5183.1146319999998"/>
    <n v="75924809"/>
    <n v="868968"/>
    <n v="75055841"/>
    <n v="1.35E-4"/>
    <n v="10132.538535"/>
    <n v="15315.653167"/>
  </r>
  <r>
    <x v="9"/>
    <x v="14"/>
    <n v="297"/>
    <n v="8015"/>
    <n v="0"/>
    <n v="39795833"/>
    <n v="1689991"/>
    <n v="0"/>
    <n v="5295"/>
    <m/>
    <n v="0"/>
    <n v="0"/>
    <n v="1.2E-5"/>
    <n v="0"/>
    <n v="75924809"/>
    <n v="868968"/>
    <n v="0"/>
    <n v="1.2E-5"/>
    <n v="0"/>
    <n v="0"/>
  </r>
  <r>
    <x v="9"/>
    <x v="15"/>
    <n v="297"/>
    <n v="8015"/>
    <n v="0"/>
    <n v="39795833"/>
    <n v="1689991"/>
    <n v="0"/>
    <n v="5295"/>
    <m/>
    <n v="0"/>
    <n v="0"/>
    <n v="2.14E-4"/>
    <n v="0"/>
    <n v="75924809"/>
    <n v="868968"/>
    <n v="0"/>
    <n v="2.4000000000000001E-4"/>
    <n v="0"/>
    <n v="0"/>
  </r>
  <r>
    <x v="9"/>
    <x v="41"/>
    <n v="297"/>
    <n v="8015"/>
    <n v="1"/>
    <n v="39795833"/>
    <n v="1689991"/>
    <n v="38105842"/>
    <n v="5295"/>
    <m/>
    <n v="5295"/>
    <n v="38111137"/>
    <n v="0"/>
    <n v="0"/>
    <n v="75924809"/>
    <n v="868968"/>
    <n v="75055841"/>
    <n v="0"/>
    <n v="0"/>
    <n v="0"/>
  </r>
  <r>
    <x v="9"/>
    <x v="17"/>
    <n v="297"/>
    <n v="8015"/>
    <n v="1"/>
    <n v="39795833"/>
    <n v="1689991"/>
    <n v="38105842"/>
    <n v="5295"/>
    <m/>
    <n v="5295"/>
    <n v="38111137"/>
    <n v="2.1499999999999999E-4"/>
    <n v="8193.8944549999997"/>
    <n v="75924809"/>
    <n v="868968"/>
    <n v="75055841"/>
    <n v="2.41E-4"/>
    <n v="18088.457681"/>
    <n v="26282.352136000001"/>
  </r>
  <r>
    <x v="9"/>
    <x v="34"/>
    <n v="297"/>
    <n v="8015"/>
    <n v="0.6"/>
    <n v="39795833"/>
    <n v="1689991"/>
    <n v="22863505.199999999"/>
    <n v="5295"/>
    <m/>
    <n v="3177"/>
    <n v="22866682.199999999"/>
    <n v="0"/>
    <n v="0"/>
    <n v="75924809"/>
    <n v="868968"/>
    <n v="45033504.600000001"/>
    <n v="0"/>
    <n v="0"/>
    <n v="0"/>
  </r>
  <r>
    <x v="9"/>
    <x v="35"/>
    <n v="297"/>
    <n v="8015"/>
    <n v="0.6"/>
    <n v="39795833"/>
    <n v="1689991"/>
    <n v="22863505.199999999"/>
    <n v="5295"/>
    <m/>
    <n v="3177"/>
    <n v="22866682.199999999"/>
    <n v="1.6000000000000001E-4"/>
    <n v="3658.6691520000004"/>
    <n v="75924809"/>
    <n v="868968"/>
    <n v="45033504.600000001"/>
    <n v="1.76E-4"/>
    <n v="7925.8968095999999"/>
    <n v="11584.565961600001"/>
  </r>
  <r>
    <x v="9"/>
    <x v="22"/>
    <n v="297"/>
    <n v="8015"/>
    <n v="1"/>
    <n v="39795833"/>
    <n v="1689991"/>
    <n v="38105842"/>
    <n v="5295"/>
    <m/>
    <n v="5295"/>
    <n v="38111137"/>
    <n v="4.6E-5"/>
    <n v="1753.112302"/>
    <n v="75924809"/>
    <n v="868968"/>
    <n v="75055841"/>
    <n v="2.5999999999999998E-5"/>
    <n v="1951.4518659999999"/>
    <n v="3704.5641679999999"/>
  </r>
  <r>
    <x v="9"/>
    <x v="0"/>
    <n v="838"/>
    <n v="8015"/>
    <n v="1"/>
    <n v="0"/>
    <n v="0"/>
    <n v="0"/>
    <n v="60630"/>
    <m/>
    <n v="60630"/>
    <n v="60630"/>
    <n v="1.4239999999999999E-3"/>
    <n v="86.337119999999999"/>
    <n v="0"/>
    <n v="0"/>
    <n v="0"/>
    <n v="1.72E-3"/>
    <n v="0"/>
    <n v="86.337119999999999"/>
  </r>
  <r>
    <x v="9"/>
    <x v="1"/>
    <n v="838"/>
    <n v="8015"/>
    <n v="1"/>
    <n v="0"/>
    <n v="0"/>
    <n v="0"/>
    <n v="60630"/>
    <m/>
    <n v="60630"/>
    <n v="60630"/>
    <n v="1.4100000000000001E-4"/>
    <n v="8.5488300000000006"/>
    <n v="0"/>
    <n v="0"/>
    <n v="0"/>
    <n v="1.85E-4"/>
    <n v="0"/>
    <n v="8.5488300000000006"/>
  </r>
  <r>
    <x v="9"/>
    <x v="2"/>
    <n v="838"/>
    <n v="8015"/>
    <n v="1"/>
    <n v="0"/>
    <n v="0"/>
    <n v="0"/>
    <n v="60630"/>
    <m/>
    <n v="60630"/>
    <n v="60630"/>
    <n v="4.7399999999999997E-4"/>
    <n v="28.738619999999997"/>
    <n v="0"/>
    <n v="0"/>
    <n v="0"/>
    <n v="4.5800000000000002E-4"/>
    <n v="0"/>
    <n v="28.738619999999997"/>
  </r>
  <r>
    <x v="9"/>
    <x v="30"/>
    <n v="838"/>
    <n v="8015"/>
    <n v="0.6"/>
    <n v="0"/>
    <n v="0"/>
    <n v="0"/>
    <n v="60630"/>
    <m/>
    <n v="36378"/>
    <n v="36378"/>
    <n v="7.4250000000000002E-3"/>
    <n v="270.10665"/>
    <n v="0"/>
    <n v="0"/>
    <n v="0"/>
    <n v="7.8079999999999998E-3"/>
    <n v="0"/>
    <n v="270.10665"/>
  </r>
  <r>
    <x v="9"/>
    <x v="4"/>
    <n v="838"/>
    <n v="8015"/>
    <n v="0.6"/>
    <n v="0"/>
    <n v="0"/>
    <n v="0"/>
    <n v="60630"/>
    <m/>
    <n v="36378"/>
    <n v="36378"/>
    <n v="0"/>
    <n v="0"/>
    <n v="0"/>
    <n v="0"/>
    <n v="0"/>
    <n v="0"/>
    <n v="0"/>
    <n v="0"/>
  </r>
  <r>
    <x v="9"/>
    <x v="5"/>
    <n v="838"/>
    <n v="8015"/>
    <n v="1"/>
    <n v="0"/>
    <n v="0"/>
    <n v="0"/>
    <n v="60630"/>
    <m/>
    <n v="60630"/>
    <n v="60630"/>
    <n v="8.3999999999999995E-5"/>
    <n v="5.0929199999999994"/>
    <n v="0"/>
    <n v="0"/>
    <n v="0"/>
    <n v="9.3999999999999994E-5"/>
    <n v="0"/>
    <n v="5.0929199999999994"/>
  </r>
  <r>
    <x v="9"/>
    <x v="6"/>
    <n v="838"/>
    <n v="8015"/>
    <n v="1"/>
    <n v="0"/>
    <n v="0"/>
    <n v="0"/>
    <n v="60630"/>
    <m/>
    <n v="60630"/>
    <n v="60630"/>
    <n v="1.3200000000000001E-4"/>
    <n v="8.0031600000000012"/>
    <n v="0"/>
    <n v="0"/>
    <n v="0"/>
    <n v="1.46E-4"/>
    <n v="0"/>
    <n v="8.0031600000000012"/>
  </r>
  <r>
    <x v="9"/>
    <x v="31"/>
    <n v="838"/>
    <n v="8015"/>
    <n v="1"/>
    <n v="0"/>
    <n v="0"/>
    <n v="0"/>
    <n v="60630"/>
    <m/>
    <n v="60630"/>
    <n v="60630"/>
    <n v="2.6699999999999998E-4"/>
    <n v="16.188209999999998"/>
    <n v="0"/>
    <n v="0"/>
    <n v="0"/>
    <n v="2.9500000000000001E-4"/>
    <n v="0"/>
    <n v="16.188209999999998"/>
  </r>
  <r>
    <x v="9"/>
    <x v="32"/>
    <n v="838"/>
    <n v="8015"/>
    <n v="1"/>
    <n v="0"/>
    <n v="0"/>
    <n v="0"/>
    <n v="60630"/>
    <m/>
    <n v="60630"/>
    <n v="60630"/>
    <n v="2.3969999999999998E-3"/>
    <n v="145.33010999999999"/>
    <n v="0"/>
    <n v="0"/>
    <n v="0"/>
    <n v="2.6510000000000001E-3"/>
    <n v="0"/>
    <n v="145.33010999999999"/>
  </r>
  <r>
    <x v="9"/>
    <x v="10"/>
    <n v="838"/>
    <n v="8015"/>
    <n v="1"/>
    <n v="0"/>
    <n v="0"/>
    <n v="0"/>
    <n v="60630"/>
    <m/>
    <n v="60630"/>
    <n v="60630"/>
    <n v="8.2000000000000001E-5"/>
    <n v="4.97166"/>
    <n v="0"/>
    <n v="0"/>
    <n v="0"/>
    <n v="9.2E-5"/>
    <n v="0"/>
    <n v="4.97166"/>
  </r>
  <r>
    <x v="9"/>
    <x v="12"/>
    <n v="838"/>
    <n v="8015"/>
    <n v="1"/>
    <n v="0"/>
    <n v="0"/>
    <n v="0"/>
    <n v="60630"/>
    <m/>
    <n v="60630"/>
    <n v="60630"/>
    <n v="1.36E-4"/>
    <n v="8.2456800000000001"/>
    <n v="0"/>
    <n v="0"/>
    <n v="0"/>
    <n v="1.35E-4"/>
    <n v="0"/>
    <n v="8.2456800000000001"/>
  </r>
  <r>
    <x v="9"/>
    <x v="14"/>
    <n v="838"/>
    <n v="8015"/>
    <n v="0"/>
    <n v="0"/>
    <n v="0"/>
    <n v="0"/>
    <n v="60630"/>
    <m/>
    <n v="0"/>
    <n v="0"/>
    <n v="1.2E-5"/>
    <n v="0"/>
    <n v="0"/>
    <n v="0"/>
    <n v="0"/>
    <n v="1.2E-5"/>
    <n v="0"/>
    <n v="0"/>
  </r>
  <r>
    <x v="9"/>
    <x v="15"/>
    <n v="838"/>
    <n v="8015"/>
    <n v="0"/>
    <n v="0"/>
    <n v="0"/>
    <n v="0"/>
    <n v="60630"/>
    <m/>
    <n v="0"/>
    <n v="0"/>
    <n v="2.14E-4"/>
    <n v="0"/>
    <n v="0"/>
    <n v="0"/>
    <n v="0"/>
    <n v="2.4000000000000001E-4"/>
    <n v="0"/>
    <n v="0"/>
  </r>
  <r>
    <x v="9"/>
    <x v="41"/>
    <n v="838"/>
    <n v="8015"/>
    <n v="1"/>
    <n v="0"/>
    <n v="0"/>
    <n v="0"/>
    <n v="60630"/>
    <m/>
    <n v="60630"/>
    <n v="60630"/>
    <n v="0"/>
    <n v="0"/>
    <n v="0"/>
    <n v="0"/>
    <n v="0"/>
    <n v="0"/>
    <n v="0"/>
    <n v="0"/>
  </r>
  <r>
    <x v="9"/>
    <x v="17"/>
    <n v="838"/>
    <n v="8015"/>
    <n v="1"/>
    <n v="0"/>
    <n v="0"/>
    <n v="0"/>
    <n v="60630"/>
    <m/>
    <n v="60630"/>
    <n v="60630"/>
    <n v="2.1499999999999999E-4"/>
    <n v="13.035449999999999"/>
    <n v="0"/>
    <n v="0"/>
    <n v="0"/>
    <n v="2.41E-4"/>
    <n v="0"/>
    <n v="13.035449999999999"/>
  </r>
  <r>
    <x v="9"/>
    <x v="34"/>
    <n v="838"/>
    <n v="8015"/>
    <n v="0.6"/>
    <n v="0"/>
    <n v="0"/>
    <n v="0"/>
    <n v="60630"/>
    <m/>
    <n v="36378"/>
    <n v="36378"/>
    <n v="0"/>
    <n v="0"/>
    <n v="0"/>
    <n v="0"/>
    <n v="0"/>
    <n v="0"/>
    <n v="0"/>
    <n v="0"/>
  </r>
  <r>
    <x v="9"/>
    <x v="35"/>
    <n v="838"/>
    <n v="8015"/>
    <n v="0.6"/>
    <n v="0"/>
    <n v="0"/>
    <n v="0"/>
    <n v="60630"/>
    <m/>
    <n v="36378"/>
    <n v="36378"/>
    <n v="1.6000000000000001E-4"/>
    <n v="5.8204800000000008"/>
    <n v="0"/>
    <n v="0"/>
    <n v="0"/>
    <n v="1.76E-4"/>
    <n v="0"/>
    <n v="5.8204800000000008"/>
  </r>
  <r>
    <x v="9"/>
    <x v="22"/>
    <n v="838"/>
    <n v="8015"/>
    <n v="1"/>
    <n v="0"/>
    <n v="0"/>
    <n v="0"/>
    <n v="60630"/>
    <m/>
    <n v="60630"/>
    <n v="60630"/>
    <n v="4.6E-5"/>
    <n v="2.78898"/>
    <n v="0"/>
    <n v="0"/>
    <n v="0"/>
    <n v="2.5999999999999998E-5"/>
    <n v="0"/>
    <n v="2.78898"/>
  </r>
  <r>
    <x v="10"/>
    <x v="0"/>
    <n v="390"/>
    <n v="8022"/>
    <n v="0.71899999999999997"/>
    <n v="49587007"/>
    <n v="10301587"/>
    <n v="28246216.98"/>
    <n v="182387"/>
    <m/>
    <n v="131136.253"/>
    <n v="28377353.232999999"/>
    <n v="1.4239999999999999E-3"/>
    <n v="40409.351003791999"/>
    <n v="1745636"/>
    <n v="143991"/>
    <n v="1151582.7549999999"/>
    <n v="1.72E-3"/>
    <n v="1980.7223385999998"/>
    <n v="42390.073342391996"/>
  </r>
  <r>
    <x v="10"/>
    <x v="1"/>
    <n v="390"/>
    <n v="8022"/>
    <n v="0.71899999999999997"/>
    <n v="49587007"/>
    <n v="10301587"/>
    <n v="28246216.98"/>
    <n v="182387"/>
    <m/>
    <n v="131136.253"/>
    <n v="28377353.232999999"/>
    <n v="1.4100000000000001E-4"/>
    <n v="4001.2068058530003"/>
    <n v="1745636"/>
    <n v="143991"/>
    <n v="1151582.7549999999"/>
    <n v="1.85E-4"/>
    <n v="213.04280967499997"/>
    <n v="4214.2496155280005"/>
  </r>
  <r>
    <x v="10"/>
    <x v="2"/>
    <n v="390"/>
    <n v="8022"/>
    <n v="0.71899999999999997"/>
    <n v="49587007"/>
    <n v="10301587"/>
    <n v="28246216.98"/>
    <n v="182387"/>
    <m/>
    <n v="131136.253"/>
    <n v="28377353.232999999"/>
    <n v="4.7399999999999997E-4"/>
    <n v="13450.865432441999"/>
    <n v="1745636"/>
    <n v="143991"/>
    <n v="1151582.7549999999"/>
    <n v="4.5800000000000002E-4"/>
    <n v="527.42490178999992"/>
    <n v="13978.290334231999"/>
  </r>
  <r>
    <x v="10"/>
    <x v="30"/>
    <n v="390"/>
    <n v="8022"/>
    <n v="0.71899999999999997"/>
    <n v="49587007"/>
    <n v="10301587"/>
    <n v="28246216.98"/>
    <n v="182387"/>
    <m/>
    <n v="131136.253"/>
    <n v="28377353.232999999"/>
    <n v="7.4250000000000002E-3"/>
    <n v="210701.847755025"/>
    <n v="1745636"/>
    <n v="143991"/>
    <n v="1151582.7549999999"/>
    <n v="7.8079999999999998E-3"/>
    <n v="8991.5581510399988"/>
    <n v="219693.40590606499"/>
  </r>
  <r>
    <x v="10"/>
    <x v="4"/>
    <n v="390"/>
    <n v="8022"/>
    <n v="0.71899999999999997"/>
    <n v="49587007"/>
    <n v="10301587"/>
    <n v="28246216.98"/>
    <n v="182387"/>
    <m/>
    <n v="131136.253"/>
    <n v="28377353.232999999"/>
    <n v="0"/>
    <n v="0"/>
    <n v="1745636"/>
    <n v="143991"/>
    <n v="1151582.7549999999"/>
    <n v="0"/>
    <n v="0"/>
    <n v="0"/>
  </r>
  <r>
    <x v="10"/>
    <x v="5"/>
    <n v="390"/>
    <n v="8022"/>
    <n v="0.71899999999999997"/>
    <n v="49587007"/>
    <n v="10301587"/>
    <n v="28246216.98"/>
    <n v="182387"/>
    <m/>
    <n v="131136.253"/>
    <n v="28377353.232999999"/>
    <n v="8.3999999999999995E-5"/>
    <n v="2383.6976715719998"/>
    <n v="1745636"/>
    <n v="143991"/>
    <n v="1151582.7549999999"/>
    <n v="9.3999999999999994E-5"/>
    <n v="108.24877896999999"/>
    <n v="2491.9464505419996"/>
  </r>
  <r>
    <x v="10"/>
    <x v="6"/>
    <n v="390"/>
    <n v="8022"/>
    <n v="0.71899999999999997"/>
    <n v="49587007"/>
    <n v="10301587"/>
    <n v="28246216.98"/>
    <n v="182387"/>
    <m/>
    <n v="131136.253"/>
    <n v="28377353.232999999"/>
    <n v="1.3200000000000001E-4"/>
    <n v="3745.8106267560001"/>
    <n v="1745636"/>
    <n v="143991"/>
    <n v="1151582.7549999999"/>
    <n v="1.46E-4"/>
    <n v="168.13108222999998"/>
    <n v="3913.9417089860003"/>
  </r>
  <r>
    <x v="10"/>
    <x v="31"/>
    <n v="390"/>
    <n v="8022"/>
    <n v="0.71899999999999997"/>
    <n v="49587007"/>
    <n v="10301587"/>
    <n v="28246216.98"/>
    <n v="182387"/>
    <m/>
    <n v="131136.253"/>
    <n v="28377353.232999999"/>
    <n v="2.6699999999999998E-4"/>
    <n v="7576.7533132109993"/>
    <n v="1745636"/>
    <n v="143991"/>
    <n v="1151582.7549999999"/>
    <n v="2.9500000000000001E-4"/>
    <n v="339.71691272499999"/>
    <n v="7916.4702259359992"/>
  </r>
  <r>
    <x v="10"/>
    <x v="8"/>
    <n v="390"/>
    <n v="8022"/>
    <n v="0.71899999999999997"/>
    <n v="49587007"/>
    <n v="10301587"/>
    <n v="28246216.98"/>
    <n v="182387"/>
    <m/>
    <n v="131136.253"/>
    <n v="28377353.232999999"/>
    <n v="5.0299999999999997E-4"/>
    <n v="14273.808676198998"/>
    <n v="1745636"/>
    <n v="143991"/>
    <n v="1151582.7549999999"/>
    <n v="5.6400000000000005E-4"/>
    <n v="649.49267381999994"/>
    <n v="14923.301350018997"/>
  </r>
  <r>
    <x v="10"/>
    <x v="32"/>
    <n v="390"/>
    <n v="8022"/>
    <n v="0.71899999999999997"/>
    <n v="49587007"/>
    <n v="10301587"/>
    <n v="28246216.98"/>
    <n v="182387"/>
    <m/>
    <n v="131136.253"/>
    <n v="28377353.232999999"/>
    <n v="2.3969999999999998E-3"/>
    <n v="68020.515699500989"/>
    <n v="1745636"/>
    <n v="143991"/>
    <n v="1151582.7549999999"/>
    <n v="2.6510000000000001E-3"/>
    <n v="3052.8458835050001"/>
    <n v="71073.361583005986"/>
  </r>
  <r>
    <x v="10"/>
    <x v="10"/>
    <n v="390"/>
    <n v="8022"/>
    <n v="0.71899999999999997"/>
    <n v="49587007"/>
    <n v="10301587"/>
    <n v="28246216.98"/>
    <n v="182387"/>
    <m/>
    <n v="131136.253"/>
    <n v="28377353.232999999"/>
    <n v="8.2000000000000001E-5"/>
    <n v="2326.942965106"/>
    <n v="1745636"/>
    <n v="143991"/>
    <n v="1151582.7549999999"/>
    <n v="9.2E-5"/>
    <n v="105.94561345999999"/>
    <n v="2432.888578566"/>
  </r>
  <r>
    <x v="10"/>
    <x v="12"/>
    <n v="390"/>
    <n v="8022"/>
    <n v="0.71899999999999997"/>
    <n v="49587007"/>
    <n v="10301587"/>
    <n v="28246216.98"/>
    <n v="182387"/>
    <m/>
    <n v="131136.253"/>
    <n v="28377353.232999999"/>
    <n v="1.36E-4"/>
    <n v="3859.3200396879997"/>
    <n v="1745636"/>
    <n v="143991"/>
    <n v="1151582.7549999999"/>
    <n v="1.35E-4"/>
    <n v="155.463671925"/>
    <n v="4014.7837116129999"/>
  </r>
  <r>
    <x v="10"/>
    <x v="14"/>
    <n v="390"/>
    <n v="8022"/>
    <n v="0"/>
    <n v="49587007"/>
    <n v="10301587"/>
    <n v="0"/>
    <n v="182387"/>
    <m/>
    <n v="0"/>
    <n v="0"/>
    <n v="1.2E-5"/>
    <n v="0"/>
    <n v="1745636"/>
    <n v="143991"/>
    <n v="0"/>
    <n v="1.2E-5"/>
    <n v="0"/>
    <n v="0"/>
  </r>
  <r>
    <x v="10"/>
    <x v="15"/>
    <n v="390"/>
    <n v="8022"/>
    <n v="0"/>
    <n v="49587007"/>
    <n v="10301587"/>
    <n v="0"/>
    <n v="182387"/>
    <m/>
    <n v="0"/>
    <n v="0"/>
    <n v="2.14E-4"/>
    <n v="0"/>
    <n v="1745636"/>
    <n v="143991"/>
    <n v="0"/>
    <n v="2.4000000000000001E-4"/>
    <n v="0"/>
    <n v="0"/>
  </r>
  <r>
    <x v="10"/>
    <x v="42"/>
    <n v="390"/>
    <n v="8022"/>
    <n v="0.71899999999999997"/>
    <n v="49587007"/>
    <n v="10301587"/>
    <n v="28246216.98"/>
    <n v="182387"/>
    <m/>
    <n v="131136.253"/>
    <n v="28377353.232999999"/>
    <n v="0"/>
    <n v="0"/>
    <n v="1745636"/>
    <n v="143991"/>
    <n v="1151582.7549999999"/>
    <n v="0"/>
    <n v="0"/>
    <n v="0"/>
  </r>
  <r>
    <x v="10"/>
    <x v="17"/>
    <n v="390"/>
    <n v="8022"/>
    <n v="0.71899999999999997"/>
    <n v="49587007"/>
    <n v="10301587"/>
    <n v="28246216.98"/>
    <n v="182387"/>
    <m/>
    <n v="131136.253"/>
    <n v="28377353.232999999"/>
    <n v="2.1499999999999999E-4"/>
    <n v="6101.1309450949993"/>
    <n v="1745636"/>
    <n v="143991"/>
    <n v="1151582.7549999999"/>
    <n v="2.41E-4"/>
    <n v="277.53144395499999"/>
    <n v="6378.6623890499995"/>
  </r>
  <r>
    <x v="10"/>
    <x v="34"/>
    <n v="390"/>
    <n v="8022"/>
    <n v="0.71899999999999997"/>
    <n v="49587007"/>
    <n v="10301587"/>
    <n v="28246216.98"/>
    <n v="182387"/>
    <m/>
    <n v="131136.253"/>
    <n v="28377353.232999999"/>
    <n v="0"/>
    <n v="0"/>
    <n v="1745636"/>
    <n v="143991"/>
    <n v="1151582.7549999999"/>
    <n v="0"/>
    <n v="0"/>
    <n v="0"/>
  </r>
  <r>
    <x v="10"/>
    <x v="35"/>
    <n v="390"/>
    <n v="8022"/>
    <n v="0.71899999999999997"/>
    <n v="49587007"/>
    <n v="10301587"/>
    <n v="28246216.98"/>
    <n v="182387"/>
    <m/>
    <n v="131136.253"/>
    <n v="28377353.232999999"/>
    <n v="1.6000000000000001E-4"/>
    <n v="4540.3765172800004"/>
    <n v="1745636"/>
    <n v="143991"/>
    <n v="1151582.7549999999"/>
    <n v="1.76E-4"/>
    <n v="202.67856487999998"/>
    <n v="4743.05508216"/>
  </r>
  <r>
    <x v="10"/>
    <x v="22"/>
    <n v="390"/>
    <n v="8022"/>
    <n v="0.71899999999999997"/>
    <n v="49587007"/>
    <n v="10301587"/>
    <n v="28246216.98"/>
    <n v="182387"/>
    <m/>
    <n v="131136.253"/>
    <n v="28377353.232999999"/>
    <n v="4.6E-5"/>
    <n v="1305.3582487179999"/>
    <n v="1745636"/>
    <n v="143991"/>
    <n v="1151582.7549999999"/>
    <n v="2.5999999999999998E-5"/>
    <n v="29.941151629999997"/>
    <n v="1335.2994003479998"/>
  </r>
  <r>
    <x v="10"/>
    <x v="0"/>
    <n v="814"/>
    <n v="8022"/>
    <n v="0.71899999999999997"/>
    <n v="0"/>
    <n v="0"/>
    <n v="0"/>
    <n v="240449"/>
    <m/>
    <n v="172882.83100000001"/>
    <n v="172882.83100000001"/>
    <n v="1.4239999999999999E-3"/>
    <n v="246.18515134399999"/>
    <n v="0"/>
    <m/>
    <n v="0"/>
    <n v="1.72E-3"/>
    <n v="0"/>
    <n v="246.18515134399999"/>
  </r>
  <r>
    <x v="10"/>
    <x v="1"/>
    <n v="814"/>
    <n v="8022"/>
    <n v="0.71899999999999997"/>
    <n v="0"/>
    <n v="0"/>
    <n v="0"/>
    <n v="240449"/>
    <m/>
    <n v="172882.83100000001"/>
    <n v="172882.83100000001"/>
    <n v="1.4100000000000001E-4"/>
    <n v="24.376479171000003"/>
    <n v="0"/>
    <m/>
    <n v="0"/>
    <n v="1.85E-4"/>
    <n v="0"/>
    <n v="24.376479171000003"/>
  </r>
  <r>
    <x v="10"/>
    <x v="2"/>
    <n v="814"/>
    <n v="8022"/>
    <n v="0.71899999999999997"/>
    <n v="0"/>
    <n v="0"/>
    <n v="0"/>
    <n v="240449"/>
    <m/>
    <n v="172882.83100000001"/>
    <n v="172882.83100000001"/>
    <n v="4.7399999999999997E-4"/>
    <n v="81.946461893999995"/>
    <n v="0"/>
    <m/>
    <n v="0"/>
    <n v="4.5800000000000002E-4"/>
    <n v="0"/>
    <n v="81.946461893999995"/>
  </r>
  <r>
    <x v="10"/>
    <x v="30"/>
    <n v="814"/>
    <n v="8022"/>
    <n v="0.71899999999999997"/>
    <n v="0"/>
    <n v="0"/>
    <n v="0"/>
    <n v="240449"/>
    <m/>
    <n v="172882.83100000001"/>
    <n v="172882.83100000001"/>
    <n v="7.4250000000000002E-3"/>
    <n v="1283.6550201750001"/>
    <n v="0"/>
    <m/>
    <n v="0"/>
    <n v="7.8079999999999998E-3"/>
    <n v="0"/>
    <n v="1283.6550201750001"/>
  </r>
  <r>
    <x v="10"/>
    <x v="4"/>
    <n v="814"/>
    <n v="8022"/>
    <n v="0.71899999999999997"/>
    <n v="0"/>
    <n v="0"/>
    <n v="0"/>
    <n v="240449"/>
    <m/>
    <n v="172882.83100000001"/>
    <n v="172882.83100000001"/>
    <n v="0"/>
    <n v="0"/>
    <n v="0"/>
    <m/>
    <n v="0"/>
    <n v="0"/>
    <n v="0"/>
    <n v="0"/>
  </r>
  <r>
    <x v="10"/>
    <x v="5"/>
    <n v="814"/>
    <n v="8022"/>
    <n v="0.71899999999999997"/>
    <n v="0"/>
    <n v="0"/>
    <n v="0"/>
    <n v="240449"/>
    <m/>
    <n v="172882.83100000001"/>
    <n v="172882.83100000001"/>
    <n v="8.3999999999999995E-5"/>
    <n v="14.522157803999999"/>
    <n v="0"/>
    <m/>
    <n v="0"/>
    <n v="9.3999999999999994E-5"/>
    <n v="0"/>
    <n v="14.522157803999999"/>
  </r>
  <r>
    <x v="10"/>
    <x v="6"/>
    <n v="814"/>
    <n v="8022"/>
    <n v="0.71899999999999997"/>
    <n v="0"/>
    <n v="0"/>
    <n v="0"/>
    <n v="240449"/>
    <m/>
    <n v="172882.83100000001"/>
    <n v="172882.83100000001"/>
    <n v="1.3200000000000001E-4"/>
    <n v="22.820533692000001"/>
    <n v="0"/>
    <m/>
    <n v="0"/>
    <n v="1.46E-4"/>
    <n v="0"/>
    <n v="22.820533692000001"/>
  </r>
  <r>
    <x v="10"/>
    <x v="31"/>
    <n v="814"/>
    <n v="8022"/>
    <n v="0.71899999999999997"/>
    <n v="0"/>
    <n v="0"/>
    <n v="0"/>
    <n v="240449"/>
    <m/>
    <n v="172882.83100000001"/>
    <n v="172882.83100000001"/>
    <n v="2.6699999999999998E-4"/>
    <n v="46.159715876999996"/>
    <n v="0"/>
    <m/>
    <n v="0"/>
    <n v="2.9500000000000001E-4"/>
    <n v="0"/>
    <n v="46.159715876999996"/>
  </r>
  <r>
    <x v="10"/>
    <x v="32"/>
    <n v="814"/>
    <n v="8022"/>
    <n v="0.71899999999999997"/>
    <n v="0"/>
    <n v="0"/>
    <n v="0"/>
    <n v="240449"/>
    <m/>
    <n v="172882.83100000001"/>
    <n v="172882.83100000001"/>
    <n v="2.3969999999999998E-3"/>
    <n v="414.40014590699997"/>
    <n v="0"/>
    <m/>
    <n v="0"/>
    <n v="2.6510000000000001E-3"/>
    <n v="0"/>
    <n v="414.40014590699997"/>
  </r>
  <r>
    <x v="10"/>
    <x v="10"/>
    <n v="814"/>
    <n v="8022"/>
    <n v="0.71899999999999997"/>
    <n v="0"/>
    <n v="0"/>
    <n v="0"/>
    <n v="240449"/>
    <m/>
    <n v="172882.83100000001"/>
    <n v="172882.83100000001"/>
    <n v="8.2000000000000001E-5"/>
    <n v="14.176392142000001"/>
    <n v="0"/>
    <m/>
    <n v="0"/>
    <n v="9.2E-5"/>
    <n v="0"/>
    <n v="14.176392142000001"/>
  </r>
  <r>
    <x v="10"/>
    <x v="12"/>
    <n v="814"/>
    <n v="8022"/>
    <n v="0.71899999999999997"/>
    <n v="0"/>
    <n v="0"/>
    <n v="0"/>
    <n v="240449"/>
    <m/>
    <n v="172882.83100000001"/>
    <n v="172882.83100000001"/>
    <n v="1.36E-4"/>
    <n v="23.512065016000001"/>
    <n v="0"/>
    <m/>
    <n v="0"/>
    <n v="1.35E-4"/>
    <n v="0"/>
    <n v="23.512065016000001"/>
  </r>
  <r>
    <x v="10"/>
    <x v="14"/>
    <n v="814"/>
    <n v="8022"/>
    <n v="0"/>
    <n v="0"/>
    <n v="0"/>
    <n v="0"/>
    <n v="240449"/>
    <m/>
    <n v="0"/>
    <n v="0"/>
    <n v="1.2E-5"/>
    <n v="0"/>
    <n v="0"/>
    <m/>
    <n v="0"/>
    <n v="1.2E-5"/>
    <n v="0"/>
    <n v="0"/>
  </r>
  <r>
    <x v="10"/>
    <x v="15"/>
    <n v="814"/>
    <n v="8022"/>
    <n v="0"/>
    <n v="0"/>
    <n v="0"/>
    <n v="0"/>
    <n v="240449"/>
    <m/>
    <n v="0"/>
    <n v="0"/>
    <n v="2.14E-4"/>
    <n v="0"/>
    <n v="0"/>
    <m/>
    <n v="0"/>
    <n v="2.4000000000000001E-4"/>
    <n v="0"/>
    <n v="0"/>
  </r>
  <r>
    <x v="10"/>
    <x v="42"/>
    <n v="814"/>
    <n v="8022"/>
    <n v="0.71899999999999997"/>
    <n v="0"/>
    <n v="0"/>
    <n v="0"/>
    <n v="240449"/>
    <m/>
    <n v="172882.83100000001"/>
    <n v="172882.83100000001"/>
    <n v="0"/>
    <n v="0"/>
    <n v="0"/>
    <m/>
    <n v="0"/>
    <n v="0"/>
    <n v="0"/>
    <n v="0"/>
  </r>
  <r>
    <x v="10"/>
    <x v="17"/>
    <n v="814"/>
    <n v="8022"/>
    <n v="0.71899999999999997"/>
    <n v="0"/>
    <n v="0"/>
    <n v="0"/>
    <n v="240449"/>
    <m/>
    <n v="172882.83100000001"/>
    <n v="172882.83100000001"/>
    <n v="2.1499999999999999E-4"/>
    <n v="37.169808664999998"/>
    <n v="0"/>
    <m/>
    <n v="0"/>
    <n v="2.41E-4"/>
    <n v="0"/>
    <n v="37.169808664999998"/>
  </r>
  <r>
    <x v="10"/>
    <x v="34"/>
    <n v="814"/>
    <n v="8022"/>
    <n v="0.71899999999999997"/>
    <n v="0"/>
    <n v="0"/>
    <n v="0"/>
    <n v="240449"/>
    <m/>
    <n v="172882.83100000001"/>
    <n v="172882.83100000001"/>
    <n v="0"/>
    <n v="0"/>
    <n v="0"/>
    <m/>
    <n v="0"/>
    <n v="0"/>
    <n v="0"/>
    <n v="0"/>
  </r>
  <r>
    <x v="10"/>
    <x v="35"/>
    <n v="814"/>
    <n v="8022"/>
    <n v="0.71899999999999997"/>
    <n v="0"/>
    <n v="0"/>
    <n v="0"/>
    <n v="240449"/>
    <m/>
    <n v="172882.83100000001"/>
    <n v="172882.83100000001"/>
    <n v="1.6000000000000001E-4"/>
    <n v="27.661252960000002"/>
    <n v="0"/>
    <m/>
    <n v="0"/>
    <n v="1.76E-4"/>
    <n v="0"/>
    <n v="27.661252960000002"/>
  </r>
  <r>
    <x v="10"/>
    <x v="22"/>
    <n v="814"/>
    <n v="8022"/>
    <n v="0.71899999999999997"/>
    <n v="0"/>
    <n v="0"/>
    <n v="0"/>
    <n v="240449"/>
    <m/>
    <n v="172882.83100000001"/>
    <n v="172882.83100000001"/>
    <n v="4.6E-5"/>
    <n v="7.952610226"/>
    <n v="0"/>
    <m/>
    <n v="0"/>
    <n v="2.5999999999999998E-5"/>
    <n v="0"/>
    <n v="7.952610226"/>
  </r>
  <r>
    <x v="11"/>
    <x v="0"/>
    <n v="482"/>
    <n v="8026"/>
    <n v="1"/>
    <n v="45952556"/>
    <n v="19466489"/>
    <n v="26486067"/>
    <n v="412365"/>
    <m/>
    <n v="412365"/>
    <n v="26898432"/>
    <n v="1.4239999999999999E-3"/>
    <n v="38303.367167999997"/>
    <n v="1010085"/>
    <n v="534457"/>
    <n v="475628"/>
    <n v="1.72E-3"/>
    <n v="818.08015999999998"/>
    <n v="39121.447327999995"/>
  </r>
  <r>
    <x v="11"/>
    <x v="1"/>
    <n v="482"/>
    <n v="8026"/>
    <n v="1"/>
    <n v="45952556"/>
    <n v="19466489"/>
    <n v="26486067"/>
    <n v="412365"/>
    <m/>
    <n v="412365"/>
    <n v="26898432"/>
    <n v="1.4100000000000001E-4"/>
    <n v="3792.6789120000003"/>
    <n v="1010085"/>
    <n v="534457"/>
    <n v="475628"/>
    <n v="1.85E-4"/>
    <n v="87.99118"/>
    <n v="3880.6700920000003"/>
  </r>
  <r>
    <x v="11"/>
    <x v="2"/>
    <n v="482"/>
    <n v="8026"/>
    <n v="1"/>
    <n v="45952556"/>
    <n v="19466489"/>
    <n v="26486067"/>
    <n v="412365"/>
    <m/>
    <n v="412365"/>
    <n v="26898432"/>
    <n v="4.7399999999999997E-4"/>
    <n v="12749.856768"/>
    <n v="1010085"/>
    <n v="534457"/>
    <n v="475628"/>
    <n v="4.5800000000000002E-4"/>
    <n v="217.83762400000001"/>
    <n v="12967.694391999999"/>
  </r>
  <r>
    <x v="11"/>
    <x v="30"/>
    <n v="482"/>
    <n v="8026"/>
    <n v="1"/>
    <n v="45952556"/>
    <n v="19466489"/>
    <n v="26486067"/>
    <n v="412365"/>
    <m/>
    <n v="412365"/>
    <n v="26898432"/>
    <n v="7.4250000000000002E-3"/>
    <n v="199720.85760000002"/>
    <n v="1010085"/>
    <n v="534457"/>
    <n v="475628"/>
    <n v="7.8079999999999998E-3"/>
    <n v="3713.7034239999998"/>
    <n v="203434.56102400002"/>
  </r>
  <r>
    <x v="11"/>
    <x v="4"/>
    <n v="482"/>
    <n v="8026"/>
    <n v="1"/>
    <n v="45952556"/>
    <n v="19466489"/>
    <n v="26486067"/>
    <n v="412365"/>
    <m/>
    <n v="412365"/>
    <n v="26898432"/>
    <n v="0"/>
    <n v="0"/>
    <n v="1010085"/>
    <n v="534457"/>
    <n v="475628"/>
    <n v="0"/>
    <n v="0"/>
    <n v="0"/>
  </r>
  <r>
    <x v="11"/>
    <x v="5"/>
    <n v="482"/>
    <n v="8026"/>
    <n v="1"/>
    <n v="45952556"/>
    <n v="19466489"/>
    <n v="26486067"/>
    <n v="412365"/>
    <m/>
    <n v="412365"/>
    <n v="26898432"/>
    <n v="8.3999999999999995E-5"/>
    <n v="2259.468288"/>
    <n v="1010085"/>
    <n v="534457"/>
    <n v="475628"/>
    <n v="9.3999999999999994E-5"/>
    <n v="44.709032000000001"/>
    <n v="2304.1773200000002"/>
  </r>
  <r>
    <x v="11"/>
    <x v="6"/>
    <n v="482"/>
    <n v="8026"/>
    <n v="1"/>
    <n v="45952556"/>
    <n v="19466489"/>
    <n v="26486067"/>
    <n v="412365"/>
    <m/>
    <n v="412365"/>
    <n v="26898432"/>
    <n v="1.3200000000000001E-4"/>
    <n v="3550.5930240000002"/>
    <n v="1010085"/>
    <n v="534457"/>
    <n v="475628"/>
    <n v="1.46E-4"/>
    <n v="69.441687999999999"/>
    <n v="3620.0347120000001"/>
  </r>
  <r>
    <x v="11"/>
    <x v="31"/>
    <n v="482"/>
    <n v="8026"/>
    <n v="1"/>
    <n v="45952556"/>
    <n v="19466489"/>
    <n v="26486067"/>
    <n v="412365"/>
    <m/>
    <n v="412365"/>
    <n v="26898432"/>
    <n v="2.6699999999999998E-4"/>
    <n v="7181.8813439999994"/>
    <n v="1010085"/>
    <n v="534457"/>
    <n v="475628"/>
    <n v="2.9500000000000001E-4"/>
    <n v="140.31026"/>
    <n v="7322.1916039999996"/>
  </r>
  <r>
    <x v="11"/>
    <x v="8"/>
    <n v="482"/>
    <n v="8026"/>
    <n v="1"/>
    <n v="45952556"/>
    <n v="19466489"/>
    <n v="26486067"/>
    <n v="412365"/>
    <m/>
    <n v="412365"/>
    <n v="26898432"/>
    <n v="5.0299999999999997E-4"/>
    <n v="13529.911296"/>
    <n v="1010085"/>
    <n v="534457"/>
    <n v="475628"/>
    <n v="5.6400000000000005E-4"/>
    <n v="268.25419200000005"/>
    <n v="13798.165488000001"/>
  </r>
  <r>
    <x v="11"/>
    <x v="32"/>
    <n v="482"/>
    <n v="8026"/>
    <n v="1"/>
    <n v="45952556"/>
    <n v="19466489"/>
    <n v="26486067"/>
    <n v="412365"/>
    <m/>
    <n v="412365"/>
    <n v="26898432"/>
    <n v="2.3969999999999998E-3"/>
    <n v="64475.541503999993"/>
    <n v="1010085"/>
    <n v="534457"/>
    <n v="475628"/>
    <n v="2.6510000000000001E-3"/>
    <n v="1260.8898280000001"/>
    <n v="65736.431331999993"/>
  </r>
  <r>
    <x v="11"/>
    <x v="10"/>
    <n v="482"/>
    <n v="8026"/>
    <n v="1"/>
    <n v="45952556"/>
    <n v="19466489"/>
    <n v="26486067"/>
    <n v="412365"/>
    <m/>
    <n v="412365"/>
    <n v="26898432"/>
    <n v="8.2000000000000001E-5"/>
    <n v="2205.6714240000001"/>
    <n v="1010085"/>
    <n v="534457"/>
    <n v="475628"/>
    <n v="9.2E-5"/>
    <n v="43.757776"/>
    <n v="2249.4292"/>
  </r>
  <r>
    <x v="11"/>
    <x v="12"/>
    <n v="482"/>
    <n v="8026"/>
    <n v="1"/>
    <n v="45952556"/>
    <n v="19466489"/>
    <n v="26486067"/>
    <n v="412365"/>
    <m/>
    <n v="412365"/>
    <n v="26898432"/>
    <n v="1.36E-4"/>
    <n v="3658.1867520000001"/>
    <n v="1010085"/>
    <n v="534457"/>
    <n v="475628"/>
    <n v="1.35E-4"/>
    <n v="64.209779999999995"/>
    <n v="3722.3965320000002"/>
  </r>
  <r>
    <x v="11"/>
    <x v="14"/>
    <n v="482"/>
    <n v="8026"/>
    <n v="0"/>
    <n v="45952556"/>
    <n v="19466489"/>
    <n v="0"/>
    <n v="412365"/>
    <m/>
    <n v="0"/>
    <n v="0"/>
    <n v="1.2E-5"/>
    <n v="0"/>
    <n v="1010085"/>
    <n v="534457"/>
    <n v="0"/>
    <n v="1.2E-5"/>
    <n v="0"/>
    <n v="0"/>
  </r>
  <r>
    <x v="11"/>
    <x v="15"/>
    <n v="482"/>
    <n v="8026"/>
    <n v="0"/>
    <n v="45952556"/>
    <n v="19466489"/>
    <n v="0"/>
    <n v="412365"/>
    <m/>
    <n v="0"/>
    <n v="0"/>
    <n v="2.14E-4"/>
    <n v="0"/>
    <n v="1010085"/>
    <n v="534457"/>
    <n v="0"/>
    <n v="2.4000000000000001E-4"/>
    <n v="0"/>
    <n v="0"/>
  </r>
  <r>
    <x v="11"/>
    <x v="17"/>
    <n v="482"/>
    <n v="8026"/>
    <n v="1"/>
    <n v="45952556"/>
    <n v="19466489"/>
    <n v="26486067"/>
    <n v="412365"/>
    <m/>
    <n v="412365"/>
    <n v="26898432"/>
    <n v="2.1499999999999999E-4"/>
    <n v="5783.1628799999999"/>
    <n v="1010085"/>
    <n v="534457"/>
    <n v="475628"/>
    <n v="2.41E-4"/>
    <n v="114.62634800000001"/>
    <n v="5897.7892279999996"/>
  </r>
  <r>
    <x v="11"/>
    <x v="34"/>
    <n v="482"/>
    <n v="8026"/>
    <n v="1"/>
    <n v="45952556"/>
    <n v="19466489"/>
    <n v="26486067"/>
    <n v="412365"/>
    <m/>
    <n v="412365"/>
    <n v="26898432"/>
    <n v="0"/>
    <n v="0"/>
    <n v="1010085"/>
    <n v="534457"/>
    <n v="475628"/>
    <n v="0"/>
    <n v="0"/>
    <n v="0"/>
  </r>
  <r>
    <x v="11"/>
    <x v="43"/>
    <n v="482"/>
    <n v="8026"/>
    <n v="1"/>
    <n v="45952556"/>
    <n v="19466489"/>
    <n v="26486067"/>
    <n v="412365"/>
    <m/>
    <n v="412365"/>
    <n v="26898432"/>
    <n v="0"/>
    <n v="0"/>
    <n v="1010085"/>
    <n v="534457"/>
    <n v="475628"/>
    <n v="0"/>
    <n v="0"/>
    <n v="0"/>
  </r>
  <r>
    <x v="11"/>
    <x v="35"/>
    <n v="482"/>
    <n v="8026"/>
    <n v="1"/>
    <n v="45952556"/>
    <n v="19466489"/>
    <n v="26486067"/>
    <n v="412365"/>
    <m/>
    <n v="412365"/>
    <n v="26898432"/>
    <n v="1.6000000000000001E-4"/>
    <n v="4303.7491200000004"/>
    <n v="1010085"/>
    <n v="534457"/>
    <n v="475628"/>
    <n v="1.76E-4"/>
    <n v="83.710527999999996"/>
    <n v="4387.459648"/>
  </r>
  <r>
    <x v="11"/>
    <x v="22"/>
    <n v="482"/>
    <n v="8026"/>
    <n v="1"/>
    <n v="45952556"/>
    <n v="19466489"/>
    <n v="26486067"/>
    <n v="412365"/>
    <m/>
    <n v="412365"/>
    <n v="26898432"/>
    <n v="4.6E-5"/>
    <n v="1237.3278720000001"/>
    <n v="1010085"/>
    <n v="534457"/>
    <n v="475628"/>
    <n v="2.5999999999999998E-5"/>
    <n v="12.366327999999999"/>
    <n v="1249.6942000000001"/>
  </r>
  <r>
    <x v="11"/>
    <x v="0"/>
    <n v="876"/>
    <n v="8026"/>
    <n v="1"/>
    <n v="0"/>
    <m/>
    <n v="0"/>
    <n v="292219"/>
    <m/>
    <n v="292219"/>
    <n v="292219"/>
    <n v="1.4239999999999999E-3"/>
    <n v="416.11985599999997"/>
    <n v="0"/>
    <m/>
    <n v="0"/>
    <n v="1.72E-3"/>
    <n v="0"/>
    <n v="416.11985599999997"/>
  </r>
  <r>
    <x v="11"/>
    <x v="1"/>
    <n v="876"/>
    <n v="8026"/>
    <n v="1"/>
    <n v="0"/>
    <m/>
    <n v="0"/>
    <n v="292219"/>
    <m/>
    <n v="292219"/>
    <n v="292219"/>
    <n v="1.4100000000000001E-4"/>
    <n v="41.202879000000003"/>
    <n v="0"/>
    <m/>
    <n v="0"/>
    <n v="1.85E-4"/>
    <n v="0"/>
    <n v="41.202879000000003"/>
  </r>
  <r>
    <x v="11"/>
    <x v="2"/>
    <n v="876"/>
    <n v="8026"/>
    <n v="1"/>
    <n v="0"/>
    <m/>
    <n v="0"/>
    <n v="292219"/>
    <m/>
    <n v="292219"/>
    <n v="292219"/>
    <n v="4.7399999999999997E-4"/>
    <n v="138.51180599999998"/>
    <n v="0"/>
    <m/>
    <n v="0"/>
    <n v="4.5800000000000002E-4"/>
    <n v="0"/>
    <n v="138.51180599999998"/>
  </r>
  <r>
    <x v="11"/>
    <x v="30"/>
    <n v="876"/>
    <n v="8026"/>
    <n v="1"/>
    <n v="0"/>
    <m/>
    <n v="0"/>
    <n v="292219"/>
    <m/>
    <n v="292219"/>
    <n v="292219"/>
    <n v="7.4250000000000002E-3"/>
    <n v="2169.726075"/>
    <n v="0"/>
    <m/>
    <n v="0"/>
    <n v="7.8079999999999998E-3"/>
    <n v="0"/>
    <n v="2169.726075"/>
  </r>
  <r>
    <x v="11"/>
    <x v="4"/>
    <n v="876"/>
    <n v="8026"/>
    <n v="1"/>
    <n v="0"/>
    <m/>
    <n v="0"/>
    <n v="292219"/>
    <m/>
    <n v="292219"/>
    <n v="292219"/>
    <n v="0"/>
    <n v="0"/>
    <n v="0"/>
    <m/>
    <n v="0"/>
    <n v="0"/>
    <n v="0"/>
    <n v="0"/>
  </r>
  <r>
    <x v="11"/>
    <x v="5"/>
    <n v="876"/>
    <n v="8026"/>
    <n v="1"/>
    <n v="0"/>
    <m/>
    <n v="0"/>
    <n v="292219"/>
    <m/>
    <n v="292219"/>
    <n v="292219"/>
    <n v="8.3999999999999995E-5"/>
    <n v="24.546395999999998"/>
    <n v="0"/>
    <m/>
    <n v="0"/>
    <n v="9.3999999999999994E-5"/>
    <n v="0"/>
    <n v="24.546395999999998"/>
  </r>
  <r>
    <x v="11"/>
    <x v="6"/>
    <n v="876"/>
    <n v="8026"/>
    <n v="1"/>
    <n v="0"/>
    <m/>
    <n v="0"/>
    <n v="292219"/>
    <m/>
    <n v="292219"/>
    <n v="292219"/>
    <n v="1.3200000000000001E-4"/>
    <n v="38.572908000000005"/>
    <n v="0"/>
    <m/>
    <n v="0"/>
    <n v="1.46E-4"/>
    <n v="0"/>
    <n v="38.572908000000005"/>
  </r>
  <r>
    <x v="11"/>
    <x v="31"/>
    <n v="876"/>
    <n v="8026"/>
    <n v="1"/>
    <n v="0"/>
    <m/>
    <n v="0"/>
    <n v="292219"/>
    <m/>
    <n v="292219"/>
    <n v="292219"/>
    <n v="2.6699999999999998E-4"/>
    <n v="78.022472999999991"/>
    <n v="0"/>
    <m/>
    <n v="0"/>
    <n v="2.9500000000000001E-4"/>
    <n v="0"/>
    <n v="78.022472999999991"/>
  </r>
  <r>
    <x v="11"/>
    <x v="32"/>
    <n v="876"/>
    <n v="8026"/>
    <n v="1"/>
    <n v="0"/>
    <m/>
    <n v="0"/>
    <n v="292219"/>
    <m/>
    <n v="292219"/>
    <n v="292219"/>
    <n v="2.3969999999999998E-3"/>
    <n v="700.44894299999999"/>
    <n v="0"/>
    <m/>
    <n v="0"/>
    <n v="2.6510000000000001E-3"/>
    <n v="0"/>
    <n v="700.44894299999999"/>
  </r>
  <r>
    <x v="11"/>
    <x v="10"/>
    <n v="876"/>
    <n v="8026"/>
    <n v="1"/>
    <n v="0"/>
    <m/>
    <n v="0"/>
    <n v="292219"/>
    <m/>
    <n v="292219"/>
    <n v="292219"/>
    <n v="8.2000000000000001E-5"/>
    <n v="23.961957999999999"/>
    <n v="0"/>
    <m/>
    <n v="0"/>
    <n v="9.2E-5"/>
    <n v="0"/>
    <n v="23.961957999999999"/>
  </r>
  <r>
    <x v="11"/>
    <x v="12"/>
    <n v="876"/>
    <n v="8026"/>
    <n v="1"/>
    <n v="0"/>
    <m/>
    <n v="0"/>
    <n v="292219"/>
    <m/>
    <n v="292219"/>
    <n v="292219"/>
    <n v="1.36E-4"/>
    <n v="39.741784000000003"/>
    <n v="0"/>
    <m/>
    <n v="0"/>
    <n v="1.35E-4"/>
    <n v="0"/>
    <n v="39.741784000000003"/>
  </r>
  <r>
    <x v="11"/>
    <x v="14"/>
    <n v="876"/>
    <n v="8026"/>
    <n v="0"/>
    <n v="0"/>
    <m/>
    <n v="0"/>
    <n v="292219"/>
    <m/>
    <n v="0"/>
    <n v="0"/>
    <n v="1.2E-5"/>
    <n v="0"/>
    <n v="0"/>
    <m/>
    <n v="0"/>
    <n v="1.2E-5"/>
    <n v="0"/>
    <n v="0"/>
  </r>
  <r>
    <x v="11"/>
    <x v="15"/>
    <n v="876"/>
    <n v="8026"/>
    <n v="0"/>
    <n v="0"/>
    <m/>
    <n v="0"/>
    <n v="292219"/>
    <m/>
    <n v="0"/>
    <n v="0"/>
    <n v="2.14E-4"/>
    <n v="0"/>
    <n v="0"/>
    <m/>
    <n v="0"/>
    <n v="2.4000000000000001E-4"/>
    <n v="0"/>
    <n v="0"/>
  </r>
  <r>
    <x v="11"/>
    <x v="17"/>
    <n v="876"/>
    <n v="8026"/>
    <n v="1"/>
    <n v="0"/>
    <m/>
    <n v="0"/>
    <n v="292219"/>
    <m/>
    <n v="292219"/>
    <n v="292219"/>
    <n v="2.1499999999999999E-4"/>
    <n v="62.827084999999997"/>
    <n v="0"/>
    <m/>
    <n v="0"/>
    <n v="2.41E-4"/>
    <n v="0"/>
    <n v="62.827084999999997"/>
  </r>
  <r>
    <x v="11"/>
    <x v="34"/>
    <n v="876"/>
    <n v="8026"/>
    <n v="1"/>
    <n v="0"/>
    <m/>
    <n v="0"/>
    <n v="292219"/>
    <m/>
    <n v="292219"/>
    <n v="292219"/>
    <n v="0"/>
    <n v="0"/>
    <n v="0"/>
    <m/>
    <n v="0"/>
    <n v="0"/>
    <n v="0"/>
    <n v="0"/>
  </r>
  <r>
    <x v="11"/>
    <x v="43"/>
    <n v="876"/>
    <n v="8026"/>
    <n v="1"/>
    <n v="0"/>
    <m/>
    <n v="0"/>
    <n v="292219"/>
    <m/>
    <n v="292219"/>
    <n v="292219"/>
    <n v="0"/>
    <n v="0"/>
    <n v="0"/>
    <m/>
    <n v="0"/>
    <n v="0"/>
    <n v="0"/>
    <n v="0"/>
  </r>
  <r>
    <x v="11"/>
    <x v="35"/>
    <n v="876"/>
    <n v="8026"/>
    <n v="1"/>
    <n v="0"/>
    <m/>
    <n v="0"/>
    <n v="292219"/>
    <m/>
    <n v="292219"/>
    <n v="292219"/>
    <n v="1.6000000000000001E-4"/>
    <n v="46.755040000000001"/>
    <n v="0"/>
    <m/>
    <n v="0"/>
    <n v="1.76E-4"/>
    <n v="0"/>
    <n v="46.755040000000001"/>
  </r>
  <r>
    <x v="11"/>
    <x v="22"/>
    <n v="876"/>
    <n v="8026"/>
    <n v="1"/>
    <n v="0"/>
    <m/>
    <n v="0"/>
    <n v="292219"/>
    <m/>
    <n v="292219"/>
    <n v="292219"/>
    <n v="4.6E-5"/>
    <n v="13.442074"/>
    <n v="0"/>
    <m/>
    <n v="0"/>
    <n v="2.5999999999999998E-5"/>
    <n v="0"/>
    <n v="13.442074"/>
  </r>
  <r>
    <x v="12"/>
    <x v="0"/>
    <n v="486"/>
    <n v="8027"/>
    <n v="1"/>
    <n v="39978719"/>
    <n v="6186795"/>
    <n v="33791924"/>
    <n v="323427"/>
    <m/>
    <n v="323427"/>
    <n v="34115351"/>
    <n v="1.4239999999999999E-3"/>
    <n v="48580.259824000001"/>
    <n v="4446617"/>
    <n v="160361"/>
    <n v="4286256"/>
    <n v="1.72E-3"/>
    <n v="7372.3603199999998"/>
    <n v="55952.620144"/>
  </r>
  <r>
    <x v="12"/>
    <x v="1"/>
    <n v="486"/>
    <n v="8027"/>
    <n v="1"/>
    <n v="39978719"/>
    <n v="6186795"/>
    <n v="33791924"/>
    <n v="323427"/>
    <m/>
    <n v="323427"/>
    <n v="34115351"/>
    <n v="1.4100000000000001E-4"/>
    <n v="4810.2644910000008"/>
    <n v="4446617"/>
    <n v="160361"/>
    <n v="4286256"/>
    <n v="1.85E-4"/>
    <n v="792.95735999999999"/>
    <n v="5603.2218510000012"/>
  </r>
  <r>
    <x v="12"/>
    <x v="2"/>
    <n v="486"/>
    <n v="8027"/>
    <n v="1"/>
    <n v="39978719"/>
    <n v="6186795"/>
    <n v="33791924"/>
    <n v="323427"/>
    <m/>
    <n v="323427"/>
    <n v="34115351"/>
    <n v="4.7399999999999997E-4"/>
    <n v="16170.676373999999"/>
    <n v="4446617"/>
    <n v="160361"/>
    <n v="4286256"/>
    <n v="4.5800000000000002E-4"/>
    <n v="1963.1052480000001"/>
    <n v="18133.781621999999"/>
  </r>
  <r>
    <x v="12"/>
    <x v="30"/>
    <n v="486"/>
    <n v="8027"/>
    <n v="1"/>
    <n v="39978719"/>
    <n v="6186795"/>
    <n v="33791924"/>
    <n v="323427"/>
    <m/>
    <n v="323427"/>
    <n v="34115351"/>
    <n v="7.4250000000000002E-3"/>
    <n v="253306.48117499999"/>
    <n v="4446617"/>
    <n v="160361"/>
    <n v="4286256"/>
    <n v="7.8079999999999998E-3"/>
    <n v="33467.086847999999"/>
    <n v="286773.56802299997"/>
  </r>
  <r>
    <x v="12"/>
    <x v="4"/>
    <n v="486"/>
    <n v="8027"/>
    <n v="1"/>
    <n v="39978719"/>
    <n v="6186795"/>
    <n v="33791924"/>
    <n v="323427"/>
    <m/>
    <n v="323427"/>
    <n v="34115351"/>
    <n v="0"/>
    <n v="0"/>
    <n v="4446617"/>
    <n v="160361"/>
    <n v="4286256"/>
    <n v="0"/>
    <n v="0"/>
    <n v="0"/>
  </r>
  <r>
    <x v="12"/>
    <x v="5"/>
    <n v="486"/>
    <n v="8027"/>
    <n v="1"/>
    <n v="39978719"/>
    <n v="6186795"/>
    <n v="33791924"/>
    <n v="323427"/>
    <m/>
    <n v="323427"/>
    <n v="34115351"/>
    <n v="8.3999999999999995E-5"/>
    <n v="2865.689484"/>
    <n v="4446617"/>
    <n v="160361"/>
    <n v="4286256"/>
    <n v="9.3999999999999994E-5"/>
    <n v="402.90806399999997"/>
    <n v="3268.5975479999997"/>
  </r>
  <r>
    <x v="12"/>
    <x v="6"/>
    <n v="486"/>
    <n v="8027"/>
    <n v="1"/>
    <n v="39978719"/>
    <n v="6186795"/>
    <n v="33791924"/>
    <n v="323427"/>
    <m/>
    <n v="323427"/>
    <n v="34115351"/>
    <n v="1.3200000000000001E-4"/>
    <n v="4503.2263320000002"/>
    <n v="4446617"/>
    <n v="160361"/>
    <n v="4286256"/>
    <n v="1.46E-4"/>
    <n v="625.79337599999997"/>
    <n v="5129.0197079999998"/>
  </r>
  <r>
    <x v="12"/>
    <x v="31"/>
    <n v="486"/>
    <n v="8027"/>
    <n v="1"/>
    <n v="39978719"/>
    <n v="6186795"/>
    <n v="33791924"/>
    <n v="323427"/>
    <m/>
    <n v="323427"/>
    <n v="34115351"/>
    <n v="2.6699999999999998E-4"/>
    <n v="9108.7987169999997"/>
    <n v="4446617"/>
    <n v="160361"/>
    <n v="4286256"/>
    <n v="2.9500000000000001E-4"/>
    <n v="1264.44552"/>
    <n v="10373.244236999999"/>
  </r>
  <r>
    <x v="12"/>
    <x v="8"/>
    <n v="486"/>
    <n v="8027"/>
    <n v="1"/>
    <n v="39978719"/>
    <n v="6186795"/>
    <n v="33791924"/>
    <n v="323427"/>
    <m/>
    <n v="323427"/>
    <n v="34115351"/>
    <n v="5.0299999999999997E-4"/>
    <n v="17160.021552999999"/>
    <n v="4446617"/>
    <n v="160361"/>
    <n v="4286256"/>
    <n v="5.6400000000000005E-4"/>
    <n v="2417.4483840000003"/>
    <n v="19577.469936999998"/>
  </r>
  <r>
    <x v="12"/>
    <x v="32"/>
    <n v="486"/>
    <n v="8027"/>
    <n v="1"/>
    <n v="39978719"/>
    <n v="6186795"/>
    <n v="33791924"/>
    <n v="323427"/>
    <m/>
    <n v="323427"/>
    <n v="34115351"/>
    <n v="2.3969999999999998E-3"/>
    <n v="81774.496346999993"/>
    <n v="4446617"/>
    <n v="160361"/>
    <n v="4286256"/>
    <n v="2.6510000000000001E-3"/>
    <n v="11362.864656"/>
    <n v="93137.361002999998"/>
  </r>
  <r>
    <x v="12"/>
    <x v="10"/>
    <n v="486"/>
    <n v="8027"/>
    <n v="1"/>
    <n v="39978719"/>
    <n v="6186795"/>
    <n v="33791924"/>
    <n v="323427"/>
    <m/>
    <n v="323427"/>
    <n v="34115351"/>
    <n v="8.2000000000000001E-5"/>
    <n v="2797.4587820000002"/>
    <n v="4446617"/>
    <n v="160361"/>
    <n v="4286256"/>
    <n v="9.2E-5"/>
    <n v="394.33555200000001"/>
    <n v="3191.7943340000002"/>
  </r>
  <r>
    <x v="12"/>
    <x v="12"/>
    <n v="486"/>
    <n v="8027"/>
    <n v="1"/>
    <n v="39978719"/>
    <n v="6186795"/>
    <n v="33791924"/>
    <n v="323427"/>
    <m/>
    <n v="323427"/>
    <n v="34115351"/>
    <n v="1.36E-4"/>
    <n v="4639.6877359999999"/>
    <n v="4446617"/>
    <n v="160361"/>
    <n v="4286256"/>
    <n v="1.35E-4"/>
    <n v="578.64455999999996"/>
    <n v="5218.3322959999996"/>
  </r>
  <r>
    <x v="12"/>
    <x v="14"/>
    <n v="486"/>
    <n v="8027"/>
    <n v="0"/>
    <n v="39978719"/>
    <n v="6186795"/>
    <n v="0"/>
    <n v="323427"/>
    <m/>
    <n v="0"/>
    <n v="0"/>
    <n v="1.2E-5"/>
    <n v="0"/>
    <n v="4446617"/>
    <n v="160361"/>
    <n v="0"/>
    <n v="1.2E-5"/>
    <n v="0"/>
    <n v="0"/>
  </r>
  <r>
    <x v="12"/>
    <x v="15"/>
    <n v="486"/>
    <n v="8027"/>
    <n v="0"/>
    <n v="39978719"/>
    <n v="6186795"/>
    <n v="0"/>
    <n v="323427"/>
    <m/>
    <n v="0"/>
    <n v="0"/>
    <n v="2.14E-4"/>
    <n v="0"/>
    <n v="4446617"/>
    <n v="160361"/>
    <n v="0"/>
    <n v="2.4000000000000001E-4"/>
    <n v="0"/>
    <n v="0"/>
  </r>
  <r>
    <x v="12"/>
    <x v="17"/>
    <n v="486"/>
    <n v="8027"/>
    <n v="1"/>
    <n v="39978719"/>
    <n v="6186795"/>
    <n v="33791924"/>
    <n v="323427"/>
    <m/>
    <n v="323427"/>
    <n v="34115351"/>
    <n v="2.1499999999999999E-4"/>
    <n v="7334.8004650000003"/>
    <n v="4446617"/>
    <n v="160361"/>
    <n v="4286256"/>
    <n v="2.41E-4"/>
    <n v="1032.9876959999999"/>
    <n v="8367.7881610000004"/>
  </r>
  <r>
    <x v="12"/>
    <x v="34"/>
    <n v="486"/>
    <n v="8027"/>
    <n v="1"/>
    <n v="39978719"/>
    <n v="6186795"/>
    <n v="33791924"/>
    <n v="323427"/>
    <m/>
    <n v="323427"/>
    <n v="34115351"/>
    <n v="0"/>
    <n v="0"/>
    <n v="4446617"/>
    <n v="160361"/>
    <n v="4286256"/>
    <n v="0"/>
    <n v="0"/>
    <n v="0"/>
  </r>
  <r>
    <x v="12"/>
    <x v="44"/>
    <n v="486"/>
    <n v="8027"/>
    <n v="1"/>
    <n v="39978719"/>
    <n v="6186795"/>
    <n v="33791924"/>
    <n v="323427"/>
    <m/>
    <n v="323427"/>
    <n v="34115351"/>
    <n v="0"/>
    <n v="0"/>
    <n v="4446617"/>
    <n v="160361"/>
    <n v="4286256"/>
    <n v="0"/>
    <n v="0"/>
    <n v="0"/>
  </r>
  <r>
    <x v="12"/>
    <x v="35"/>
    <n v="486"/>
    <n v="8027"/>
    <n v="1"/>
    <n v="39978719"/>
    <n v="6186795"/>
    <n v="33791924"/>
    <n v="323427"/>
    <m/>
    <n v="323427"/>
    <n v="34115351"/>
    <n v="1.6000000000000001E-4"/>
    <n v="5458.4561600000006"/>
    <n v="4446617"/>
    <n v="160361"/>
    <n v="4286256"/>
    <n v="1.76E-4"/>
    <n v="754.38105599999994"/>
    <n v="6212.8372160000008"/>
  </r>
  <r>
    <x v="12"/>
    <x v="22"/>
    <n v="486"/>
    <n v="8027"/>
    <n v="1"/>
    <n v="39978719"/>
    <n v="6186795"/>
    <n v="33791924"/>
    <n v="323427"/>
    <m/>
    <n v="323427"/>
    <n v="34115351"/>
    <n v="4.6E-5"/>
    <n v="1569.3061459999999"/>
    <n v="4446617"/>
    <n v="160361"/>
    <n v="4286256"/>
    <n v="2.5999999999999998E-5"/>
    <n v="111.442656"/>
    <n v="1680.7488019999998"/>
  </r>
  <r>
    <x v="12"/>
    <x v="0"/>
    <n v="487"/>
    <n v="8027"/>
    <n v="1"/>
    <n v="0"/>
    <n v="3605723"/>
    <n v="-3605723"/>
    <n v="0"/>
    <m/>
    <n v="0"/>
    <n v="-3605723"/>
    <n v="1.4239999999999999E-3"/>
    <n v="-5134.5495519999995"/>
    <n v="0"/>
    <n v="1391360"/>
    <n v="-1391360"/>
    <n v="1.72E-3"/>
    <n v="-2393.1392000000001"/>
    <n v="-7527.688752"/>
  </r>
  <r>
    <x v="12"/>
    <x v="1"/>
    <n v="487"/>
    <n v="8027"/>
    <n v="1"/>
    <n v="0"/>
    <n v="3605723"/>
    <n v="-3605723"/>
    <n v="0"/>
    <m/>
    <n v="0"/>
    <n v="-3605723"/>
    <n v="1.4100000000000001E-4"/>
    <n v="-508.40694300000007"/>
    <n v="0"/>
    <n v="1391360"/>
    <n v="-1391360"/>
    <n v="1.85E-4"/>
    <n v="-257.40159999999997"/>
    <n v="-765.8085430000001"/>
  </r>
  <r>
    <x v="12"/>
    <x v="2"/>
    <n v="487"/>
    <n v="8027"/>
    <n v="1"/>
    <n v="0"/>
    <n v="3605723"/>
    <n v="-3605723"/>
    <n v="0"/>
    <m/>
    <n v="0"/>
    <n v="-3605723"/>
    <n v="4.7399999999999997E-4"/>
    <n v="-1709.1127019999999"/>
    <n v="0"/>
    <n v="1391360"/>
    <n v="-1391360"/>
    <n v="4.5800000000000002E-4"/>
    <n v="-637.24288000000001"/>
    <n v="-2346.3555820000001"/>
  </r>
  <r>
    <x v="12"/>
    <x v="30"/>
    <n v="487"/>
    <n v="8027"/>
    <n v="1"/>
    <n v="0"/>
    <n v="3605723"/>
    <n v="-3605723"/>
    <n v="0"/>
    <m/>
    <n v="0"/>
    <n v="-3605723"/>
    <n v="7.4250000000000002E-3"/>
    <n v="-26772.493275000001"/>
    <n v="0"/>
    <n v="1391360"/>
    <n v="-1391360"/>
    <n v="7.8079999999999998E-3"/>
    <n v="-10863.738879999999"/>
    <n v="-37636.232154999998"/>
  </r>
  <r>
    <x v="12"/>
    <x v="4"/>
    <n v="487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12"/>
    <x v="5"/>
    <n v="487"/>
    <n v="8027"/>
    <n v="1"/>
    <n v="0"/>
    <n v="3605723"/>
    <n v="-3605723"/>
    <n v="0"/>
    <m/>
    <n v="0"/>
    <n v="-3605723"/>
    <n v="8.3999999999999995E-5"/>
    <n v="-302.88073199999997"/>
    <n v="0"/>
    <n v="1391360"/>
    <n v="-1391360"/>
    <n v="9.3999999999999994E-5"/>
    <n v="-130.78783999999999"/>
    <n v="-433.66857199999993"/>
  </r>
  <r>
    <x v="12"/>
    <x v="6"/>
    <n v="487"/>
    <n v="8027"/>
    <n v="1"/>
    <n v="0"/>
    <n v="3605723"/>
    <n v="-3605723"/>
    <n v="0"/>
    <m/>
    <n v="0"/>
    <n v="-3605723"/>
    <n v="1.3200000000000001E-4"/>
    <n v="-475.95543600000002"/>
    <n v="0"/>
    <n v="1391360"/>
    <n v="-1391360"/>
    <n v="1.46E-4"/>
    <n v="-203.13855999999998"/>
    <n v="-679.09399600000006"/>
  </r>
  <r>
    <x v="12"/>
    <x v="31"/>
    <n v="487"/>
    <n v="8027"/>
    <n v="1"/>
    <n v="0"/>
    <n v="3605723"/>
    <n v="-3605723"/>
    <n v="0"/>
    <m/>
    <n v="0"/>
    <n v="-3605723"/>
    <n v="2.6699999999999998E-4"/>
    <n v="-962.72804099999996"/>
    <n v="0"/>
    <n v="1391360"/>
    <n v="-1391360"/>
    <n v="2.9500000000000001E-4"/>
    <n v="-410.45120000000003"/>
    <n v="-1373.179241"/>
  </r>
  <r>
    <x v="12"/>
    <x v="8"/>
    <n v="487"/>
    <n v="8027"/>
    <n v="1"/>
    <n v="0"/>
    <n v="3605723"/>
    <n v="-3605723"/>
    <n v="0"/>
    <m/>
    <n v="0"/>
    <n v="-3605723"/>
    <n v="5.0299999999999997E-4"/>
    <n v="-1813.6786689999999"/>
    <n v="0"/>
    <n v="1391360"/>
    <n v="-1391360"/>
    <n v="5.6400000000000005E-4"/>
    <n v="-784.7270400000001"/>
    <n v="-2598.4057090000001"/>
  </r>
  <r>
    <x v="12"/>
    <x v="32"/>
    <n v="487"/>
    <n v="8027"/>
    <n v="1"/>
    <n v="0"/>
    <n v="3605723"/>
    <n v="-3605723"/>
    <n v="0"/>
    <m/>
    <n v="0"/>
    <n v="-3605723"/>
    <n v="2.3969999999999998E-3"/>
    <n v="-8642.9180309999992"/>
    <n v="0"/>
    <n v="1391360"/>
    <n v="-1391360"/>
    <n v="2.6510000000000001E-3"/>
    <n v="-3688.4953600000003"/>
    <n v="-12331.413391"/>
  </r>
  <r>
    <x v="12"/>
    <x v="10"/>
    <n v="487"/>
    <n v="8027"/>
    <n v="1"/>
    <n v="0"/>
    <n v="3605723"/>
    <n v="-3605723"/>
    <n v="0"/>
    <m/>
    <n v="0"/>
    <n v="-3605723"/>
    <n v="8.2000000000000001E-5"/>
    <n v="-295.669286"/>
    <n v="0"/>
    <n v="1391360"/>
    <n v="-1391360"/>
    <n v="9.2E-5"/>
    <n v="-128.00512000000001"/>
    <n v="-423.67440599999998"/>
  </r>
  <r>
    <x v="12"/>
    <x v="12"/>
    <n v="487"/>
    <n v="8027"/>
    <n v="1"/>
    <n v="0"/>
    <n v="3605723"/>
    <n v="-3605723"/>
    <n v="0"/>
    <m/>
    <n v="0"/>
    <n v="-3605723"/>
    <n v="1.36E-4"/>
    <n v="-490.37832800000001"/>
    <n v="0"/>
    <n v="1391360"/>
    <n v="-1391360"/>
    <n v="1.35E-4"/>
    <n v="-187.83359999999999"/>
    <n v="-678.21192799999994"/>
  </r>
  <r>
    <x v="12"/>
    <x v="14"/>
    <n v="487"/>
    <n v="8027"/>
    <n v="0"/>
    <n v="0"/>
    <n v="3605723"/>
    <n v="0"/>
    <n v="0"/>
    <m/>
    <n v="0"/>
    <n v="0"/>
    <n v="1.2E-5"/>
    <n v="0"/>
    <n v="0"/>
    <n v="1391360"/>
    <n v="0"/>
    <n v="1.2E-5"/>
    <n v="0"/>
    <n v="0"/>
  </r>
  <r>
    <x v="12"/>
    <x v="15"/>
    <n v="487"/>
    <n v="8027"/>
    <n v="0"/>
    <n v="0"/>
    <n v="3605723"/>
    <n v="0"/>
    <n v="0"/>
    <m/>
    <n v="0"/>
    <n v="0"/>
    <n v="2.14E-4"/>
    <n v="0"/>
    <n v="0"/>
    <n v="1391360"/>
    <n v="0"/>
    <n v="2.4000000000000001E-4"/>
    <n v="0"/>
    <n v="0"/>
  </r>
  <r>
    <x v="12"/>
    <x v="17"/>
    <n v="487"/>
    <n v="8027"/>
    <n v="1"/>
    <n v="0"/>
    <n v="3605723"/>
    <n v="-3605723"/>
    <n v="0"/>
    <m/>
    <n v="0"/>
    <n v="-3605723"/>
    <n v="2.1499999999999999E-4"/>
    <n v="-775.23044500000003"/>
    <n v="0"/>
    <n v="1391360"/>
    <n v="-1391360"/>
    <n v="2.41E-4"/>
    <n v="-335.31776000000002"/>
    <n v="-1110.5482050000001"/>
  </r>
  <r>
    <x v="12"/>
    <x v="34"/>
    <n v="487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12"/>
    <x v="44"/>
    <n v="487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12"/>
    <x v="35"/>
    <n v="487"/>
    <n v="8027"/>
    <n v="1"/>
    <n v="0"/>
    <n v="3605723"/>
    <n v="-3605723"/>
    <n v="0"/>
    <m/>
    <n v="0"/>
    <n v="-3605723"/>
    <n v="1.6000000000000001E-4"/>
    <n v="-576.91568000000007"/>
    <n v="0"/>
    <n v="1391360"/>
    <n v="-1391360"/>
    <n v="1.76E-4"/>
    <n v="-244.87935999999999"/>
    <n v="-821.79504000000009"/>
  </r>
  <r>
    <x v="12"/>
    <x v="22"/>
    <n v="487"/>
    <n v="8027"/>
    <n v="1"/>
    <n v="0"/>
    <n v="3605723"/>
    <n v="-3605723"/>
    <n v="0"/>
    <m/>
    <n v="0"/>
    <n v="-3605723"/>
    <n v="4.6E-5"/>
    <n v="-165.863258"/>
    <n v="0"/>
    <n v="1391360"/>
    <n v="-1391360"/>
    <n v="2.5999999999999998E-5"/>
    <n v="-36.175359999999998"/>
    <n v="-202.03861799999999"/>
  </r>
  <r>
    <x v="13"/>
    <x v="0"/>
    <n v="492"/>
    <n v="8028"/>
    <n v="1"/>
    <n v="22750969"/>
    <n v="12203946"/>
    <n v="10547023"/>
    <n v="75137"/>
    <m/>
    <n v="75137"/>
    <n v="10622160"/>
    <n v="1.4239999999999999E-3"/>
    <n v="15125.955839999999"/>
    <n v="939187"/>
    <n v="261006"/>
    <n v="678181"/>
    <n v="1.72E-3"/>
    <n v="1166.4713199999999"/>
    <n v="16292.427159999999"/>
  </r>
  <r>
    <x v="13"/>
    <x v="1"/>
    <n v="492"/>
    <n v="8028"/>
    <n v="1"/>
    <n v="22750969"/>
    <n v="12203946"/>
    <n v="10547023"/>
    <n v="75137"/>
    <m/>
    <n v="75137"/>
    <n v="10622160"/>
    <n v="1.4100000000000001E-4"/>
    <n v="1497.7245600000001"/>
    <n v="939187"/>
    <n v="261006"/>
    <n v="678181"/>
    <n v="1.85E-4"/>
    <n v="125.46348499999999"/>
    <n v="1623.1880450000001"/>
  </r>
  <r>
    <x v="13"/>
    <x v="2"/>
    <n v="492"/>
    <n v="8028"/>
    <n v="1"/>
    <n v="22750969"/>
    <n v="12203946"/>
    <n v="10547023"/>
    <n v="75137"/>
    <m/>
    <n v="75137"/>
    <n v="10622160"/>
    <n v="4.7399999999999997E-4"/>
    <n v="5034.9038399999999"/>
    <n v="939187"/>
    <n v="261006"/>
    <n v="678181"/>
    <n v="4.5800000000000002E-4"/>
    <n v="310.606898"/>
    <n v="5345.5107379999999"/>
  </r>
  <r>
    <x v="13"/>
    <x v="30"/>
    <n v="492"/>
    <n v="8028"/>
    <n v="1"/>
    <n v="22750969"/>
    <n v="12203946"/>
    <n v="10547023"/>
    <n v="75137"/>
    <m/>
    <n v="75137"/>
    <n v="10622160"/>
    <n v="7.4250000000000002E-3"/>
    <n v="78869.538"/>
    <n v="939187"/>
    <n v="261006"/>
    <n v="678181"/>
    <n v="7.8079999999999998E-3"/>
    <n v="5295.2372479999995"/>
    <n v="84164.775248000005"/>
  </r>
  <r>
    <x v="13"/>
    <x v="4"/>
    <n v="492"/>
    <n v="8028"/>
    <n v="1"/>
    <n v="22750969"/>
    <n v="12203946"/>
    <n v="10547023"/>
    <n v="75137"/>
    <m/>
    <n v="75137"/>
    <n v="10622160"/>
    <n v="0"/>
    <n v="0"/>
    <n v="939187"/>
    <n v="261006"/>
    <n v="678181"/>
    <n v="0"/>
    <n v="0"/>
    <n v="0"/>
  </r>
  <r>
    <x v="13"/>
    <x v="5"/>
    <n v="492"/>
    <n v="8028"/>
    <n v="1"/>
    <n v="22750969"/>
    <n v="12203946"/>
    <n v="10547023"/>
    <n v="75137"/>
    <m/>
    <n v="75137"/>
    <n v="10622160"/>
    <n v="8.3999999999999995E-5"/>
    <n v="892.26143999999999"/>
    <n v="939187"/>
    <n v="261006"/>
    <n v="678181"/>
    <n v="9.3999999999999994E-5"/>
    <n v="63.749013999999995"/>
    <n v="956.01045399999998"/>
  </r>
  <r>
    <x v="13"/>
    <x v="6"/>
    <n v="492"/>
    <n v="8028"/>
    <n v="1"/>
    <n v="22750969"/>
    <n v="12203946"/>
    <n v="10547023"/>
    <n v="75137"/>
    <m/>
    <n v="75137"/>
    <n v="10622160"/>
    <n v="1.3200000000000001E-4"/>
    <n v="1402.1251200000002"/>
    <n v="939187"/>
    <n v="261006"/>
    <n v="678181"/>
    <n v="1.46E-4"/>
    <n v="99.014426"/>
    <n v="1501.1395460000001"/>
  </r>
  <r>
    <x v="13"/>
    <x v="31"/>
    <n v="492"/>
    <n v="8028"/>
    <n v="1"/>
    <n v="22750969"/>
    <n v="12203946"/>
    <n v="10547023"/>
    <n v="75137"/>
    <m/>
    <n v="75137"/>
    <n v="10622160"/>
    <n v="2.6699999999999998E-4"/>
    <n v="2836.11672"/>
    <n v="939187"/>
    <n v="261006"/>
    <n v="678181"/>
    <n v="2.9500000000000001E-4"/>
    <n v="200.06339500000001"/>
    <n v="3036.1801150000001"/>
  </r>
  <r>
    <x v="13"/>
    <x v="8"/>
    <n v="492"/>
    <n v="8028"/>
    <n v="1"/>
    <n v="22750969"/>
    <n v="12203946"/>
    <n v="10547023"/>
    <n v="75137"/>
    <m/>
    <n v="75137"/>
    <n v="10622160"/>
    <n v="5.0299999999999997E-4"/>
    <n v="5342.9464799999996"/>
    <n v="939187"/>
    <n v="261006"/>
    <n v="678181"/>
    <n v="5.6400000000000005E-4"/>
    <n v="382.49408400000004"/>
    <n v="5725.4405639999995"/>
  </r>
  <r>
    <x v="13"/>
    <x v="32"/>
    <n v="492"/>
    <n v="8028"/>
    <n v="1"/>
    <n v="22750969"/>
    <n v="12203946"/>
    <n v="10547023"/>
    <n v="75137"/>
    <m/>
    <n v="75137"/>
    <n v="10622160"/>
    <n v="2.3969999999999998E-3"/>
    <n v="25461.317519999997"/>
    <n v="939187"/>
    <n v="261006"/>
    <n v="678181"/>
    <n v="2.6510000000000001E-3"/>
    <n v="1797.857831"/>
    <n v="27259.175350999998"/>
  </r>
  <r>
    <x v="13"/>
    <x v="10"/>
    <n v="492"/>
    <n v="8028"/>
    <n v="1"/>
    <n v="22750969"/>
    <n v="12203946"/>
    <n v="10547023"/>
    <n v="75137"/>
    <m/>
    <n v="75137"/>
    <n v="10622160"/>
    <n v="8.2000000000000001E-5"/>
    <n v="871.01711999999998"/>
    <n v="939187"/>
    <n v="261006"/>
    <n v="678181"/>
    <n v="9.2E-5"/>
    <n v="62.392651999999998"/>
    <n v="933.40977199999998"/>
  </r>
  <r>
    <x v="13"/>
    <x v="12"/>
    <n v="492"/>
    <n v="8028"/>
    <n v="1"/>
    <n v="22750969"/>
    <n v="12203946"/>
    <n v="10547023"/>
    <n v="75137"/>
    <m/>
    <n v="75137"/>
    <n v="10622160"/>
    <n v="1.36E-4"/>
    <n v="1444.61376"/>
    <n v="939187"/>
    <n v="261006"/>
    <n v="678181"/>
    <n v="1.35E-4"/>
    <n v="91.554434999999998"/>
    <n v="1536.168195"/>
  </r>
  <r>
    <x v="13"/>
    <x v="14"/>
    <n v="492"/>
    <n v="8028"/>
    <n v="0"/>
    <n v="22750969"/>
    <n v="12203946"/>
    <n v="0"/>
    <n v="75137"/>
    <m/>
    <n v="0"/>
    <n v="0"/>
    <n v="1.2E-5"/>
    <n v="0"/>
    <n v="939187"/>
    <n v="261006"/>
    <n v="0"/>
    <n v="1.2E-5"/>
    <n v="0"/>
    <n v="0"/>
  </r>
  <r>
    <x v="13"/>
    <x v="15"/>
    <n v="492"/>
    <n v="8028"/>
    <n v="0"/>
    <n v="22750969"/>
    <n v="12203946"/>
    <n v="0"/>
    <n v="75137"/>
    <m/>
    <n v="0"/>
    <n v="0"/>
    <n v="2.14E-4"/>
    <n v="0"/>
    <n v="939187"/>
    <n v="261006"/>
    <n v="0"/>
    <n v="2.4000000000000001E-4"/>
    <n v="0"/>
    <n v="0"/>
  </r>
  <r>
    <x v="13"/>
    <x v="17"/>
    <n v="492"/>
    <n v="8028"/>
    <n v="1"/>
    <n v="22750969"/>
    <n v="12203946"/>
    <n v="10547023"/>
    <n v="75137"/>
    <m/>
    <n v="75137"/>
    <n v="10622160"/>
    <n v="2.1499999999999999E-4"/>
    <n v="2283.7644"/>
    <n v="939187"/>
    <n v="261006"/>
    <n v="678181"/>
    <n v="2.41E-4"/>
    <n v="163.441621"/>
    <n v="2447.206021"/>
  </r>
  <r>
    <x v="13"/>
    <x v="34"/>
    <n v="492"/>
    <n v="8028"/>
    <n v="1"/>
    <n v="22750969"/>
    <n v="12203946"/>
    <n v="10547023"/>
    <n v="75137"/>
    <m/>
    <n v="75137"/>
    <n v="10622160"/>
    <n v="0"/>
    <n v="0"/>
    <n v="939187"/>
    <n v="261006"/>
    <n v="678181"/>
    <n v="0"/>
    <n v="0"/>
    <n v="0"/>
  </r>
  <r>
    <x v="13"/>
    <x v="45"/>
    <n v="492"/>
    <n v="8028"/>
    <n v="1"/>
    <n v="22750969"/>
    <n v="12203946"/>
    <n v="10547023"/>
    <n v="75137"/>
    <m/>
    <n v="75137"/>
    <n v="10622160"/>
    <n v="0"/>
    <n v="0"/>
    <n v="939187"/>
    <n v="261006"/>
    <n v="678181"/>
    <n v="0"/>
    <n v="0"/>
    <n v="0"/>
  </r>
  <r>
    <x v="13"/>
    <x v="35"/>
    <n v="492"/>
    <n v="8028"/>
    <n v="1"/>
    <n v="22750969"/>
    <n v="12203946"/>
    <n v="10547023"/>
    <n v="75137"/>
    <m/>
    <n v="75137"/>
    <n v="10622160"/>
    <n v="1.6000000000000001E-4"/>
    <n v="1699.5456000000001"/>
    <n v="939187"/>
    <n v="261006"/>
    <n v="678181"/>
    <n v="1.76E-4"/>
    <n v="119.35985599999999"/>
    <n v="1818.9054560000002"/>
  </r>
  <r>
    <x v="13"/>
    <x v="22"/>
    <n v="492"/>
    <n v="8028"/>
    <n v="1"/>
    <n v="22750969"/>
    <n v="12203946"/>
    <n v="10547023"/>
    <n v="75137"/>
    <m/>
    <n v="75137"/>
    <n v="10622160"/>
    <n v="4.6E-5"/>
    <n v="488.61936000000003"/>
    <n v="939187"/>
    <n v="261006"/>
    <n v="678181"/>
    <n v="2.5999999999999998E-5"/>
    <n v="17.632705999999999"/>
    <n v="506.25206600000001"/>
  </r>
  <r>
    <x v="14"/>
    <x v="0"/>
    <n v="497"/>
    <n v="8029"/>
    <n v="1"/>
    <n v="32022281"/>
    <n v="11223054"/>
    <n v="20799227"/>
    <n v="80413"/>
    <m/>
    <n v="80413"/>
    <n v="20879640"/>
    <n v="1.4239999999999999E-3"/>
    <n v="29732.607359999998"/>
    <n v="1876387"/>
    <n v="613133"/>
    <n v="1263254"/>
    <n v="1.72E-3"/>
    <n v="2172.7968799999999"/>
    <n v="31905.404239999996"/>
  </r>
  <r>
    <x v="14"/>
    <x v="1"/>
    <n v="497"/>
    <n v="8029"/>
    <n v="1"/>
    <n v="32022281"/>
    <n v="11223054"/>
    <n v="20799227"/>
    <n v="80413"/>
    <m/>
    <n v="80413"/>
    <n v="20879640"/>
    <n v="1.4100000000000001E-4"/>
    <n v="2944.0292400000003"/>
    <n v="1876387"/>
    <n v="613133"/>
    <n v="1263254"/>
    <n v="1.85E-4"/>
    <n v="233.70199"/>
    <n v="3177.7312300000003"/>
  </r>
  <r>
    <x v="14"/>
    <x v="2"/>
    <n v="497"/>
    <n v="8029"/>
    <n v="1"/>
    <n v="32022281"/>
    <n v="11223054"/>
    <n v="20799227"/>
    <n v="80413"/>
    <m/>
    <n v="80413"/>
    <n v="20879640"/>
    <n v="4.7399999999999997E-4"/>
    <n v="9896.9493599999987"/>
    <n v="1876387"/>
    <n v="613133"/>
    <n v="1263254"/>
    <n v="4.5800000000000002E-4"/>
    <n v="578.57033200000001"/>
    <n v="10475.519691999998"/>
  </r>
  <r>
    <x v="14"/>
    <x v="30"/>
    <n v="497"/>
    <n v="8029"/>
    <n v="1"/>
    <n v="32022281"/>
    <n v="11223054"/>
    <n v="20799227"/>
    <n v="80413"/>
    <m/>
    <n v="80413"/>
    <n v="20879640"/>
    <n v="7.4250000000000002E-3"/>
    <n v="155031.32699999999"/>
    <n v="1876387"/>
    <n v="613133"/>
    <n v="1263254"/>
    <n v="7.8079999999999998E-3"/>
    <n v="9863.4872319999995"/>
    <n v="164894.81423199998"/>
  </r>
  <r>
    <x v="14"/>
    <x v="4"/>
    <n v="497"/>
    <n v="8029"/>
    <n v="1"/>
    <n v="32022281"/>
    <n v="11223054"/>
    <n v="20799227"/>
    <n v="80413"/>
    <m/>
    <n v="80413"/>
    <n v="20879640"/>
    <n v="0"/>
    <n v="0"/>
    <n v="1876387"/>
    <n v="613133"/>
    <n v="1263254"/>
    <n v="0"/>
    <n v="0"/>
    <n v="0"/>
  </r>
  <r>
    <x v="14"/>
    <x v="5"/>
    <n v="497"/>
    <n v="8029"/>
    <n v="0"/>
    <n v="32022281"/>
    <n v="11223054"/>
    <n v="0"/>
    <n v="80413"/>
    <m/>
    <n v="0"/>
    <n v="0"/>
    <n v="8.3999999999999995E-5"/>
    <n v="0"/>
    <n v="1876387"/>
    <n v="613133"/>
    <n v="0"/>
    <n v="9.3999999999999994E-5"/>
    <n v="0"/>
    <n v="0"/>
  </r>
  <r>
    <x v="14"/>
    <x v="6"/>
    <n v="497"/>
    <n v="8029"/>
    <n v="0"/>
    <n v="32022281"/>
    <n v="11223054"/>
    <n v="0"/>
    <n v="80413"/>
    <m/>
    <n v="0"/>
    <n v="0"/>
    <n v="1.3200000000000001E-4"/>
    <n v="0"/>
    <n v="1876387"/>
    <n v="613133"/>
    <n v="0"/>
    <n v="1.46E-4"/>
    <n v="0"/>
    <n v="0"/>
  </r>
  <r>
    <x v="14"/>
    <x v="31"/>
    <n v="497"/>
    <n v="8029"/>
    <n v="0"/>
    <n v="32022281"/>
    <n v="11223054"/>
    <n v="0"/>
    <n v="80413"/>
    <m/>
    <n v="0"/>
    <n v="0"/>
    <n v="2.6699999999999998E-4"/>
    <n v="0"/>
    <n v="1876387"/>
    <n v="613133"/>
    <n v="0"/>
    <n v="2.9500000000000001E-4"/>
    <n v="0"/>
    <n v="0"/>
  </r>
  <r>
    <x v="14"/>
    <x v="8"/>
    <n v="497"/>
    <n v="8029"/>
    <n v="0"/>
    <n v="32022281"/>
    <n v="11223054"/>
    <n v="0"/>
    <n v="80413"/>
    <m/>
    <n v="0"/>
    <n v="0"/>
    <n v="5.0299999999999997E-4"/>
    <n v="0"/>
    <n v="1876387"/>
    <n v="613133"/>
    <n v="0"/>
    <n v="5.6400000000000005E-4"/>
    <n v="0"/>
    <n v="0"/>
  </r>
  <r>
    <x v="14"/>
    <x v="32"/>
    <n v="497"/>
    <n v="8029"/>
    <n v="1"/>
    <n v="32022281"/>
    <n v="11223054"/>
    <n v="20799227"/>
    <n v="80413"/>
    <m/>
    <n v="80413"/>
    <n v="20879640"/>
    <n v="2.3969999999999998E-3"/>
    <n v="50048.497079999994"/>
    <n v="1876387"/>
    <n v="613133"/>
    <n v="1263254"/>
    <n v="2.6510000000000001E-3"/>
    <n v="3348.8863540000002"/>
    <n v="53397.383433999996"/>
  </r>
  <r>
    <x v="14"/>
    <x v="10"/>
    <n v="497"/>
    <n v="8029"/>
    <n v="1"/>
    <n v="32022281"/>
    <n v="11223054"/>
    <n v="20799227"/>
    <n v="80413"/>
    <m/>
    <n v="80413"/>
    <n v="20879640"/>
    <n v="8.2000000000000001E-5"/>
    <n v="1712.13048"/>
    <n v="1876387"/>
    <n v="613133"/>
    <n v="1263254"/>
    <n v="9.2E-5"/>
    <n v="116.219368"/>
    <n v="1828.3498480000001"/>
  </r>
  <r>
    <x v="14"/>
    <x v="46"/>
    <n v="497"/>
    <n v="8029"/>
    <n v="1"/>
    <n v="32022281"/>
    <n v="11223054"/>
    <n v="20799227"/>
    <n v="80413"/>
    <m/>
    <n v="80413"/>
    <n v="20879640"/>
    <n v="0"/>
    <n v="0"/>
    <n v="1876387"/>
    <n v="613133"/>
    <n v="1263254"/>
    <n v="0"/>
    <n v="0"/>
    <n v="0"/>
  </r>
  <r>
    <x v="14"/>
    <x v="12"/>
    <n v="497"/>
    <n v="8029"/>
    <n v="1"/>
    <n v="32022281"/>
    <n v="11223054"/>
    <n v="20799227"/>
    <n v="80413"/>
    <m/>
    <n v="80413"/>
    <n v="20879640"/>
    <n v="1.36E-4"/>
    <n v="2839.6310399999998"/>
    <n v="1876387"/>
    <n v="613133"/>
    <n v="1263254"/>
    <n v="1.35E-4"/>
    <n v="170.53928999999999"/>
    <n v="3010.1703299999999"/>
  </r>
  <r>
    <x v="14"/>
    <x v="14"/>
    <n v="497"/>
    <n v="8029"/>
    <n v="0"/>
    <n v="32022281"/>
    <n v="11223054"/>
    <n v="0"/>
    <n v="80413"/>
    <m/>
    <n v="0"/>
    <n v="0"/>
    <n v="1.2E-5"/>
    <n v="0"/>
    <n v="1876387"/>
    <n v="613133"/>
    <n v="0"/>
    <n v="1.2E-5"/>
    <n v="0"/>
    <n v="0"/>
  </r>
  <r>
    <x v="14"/>
    <x v="15"/>
    <n v="497"/>
    <n v="8029"/>
    <n v="0"/>
    <n v="32022281"/>
    <n v="11223054"/>
    <n v="0"/>
    <n v="80413"/>
    <m/>
    <n v="0"/>
    <n v="0"/>
    <n v="2.14E-4"/>
    <n v="0"/>
    <n v="1876387"/>
    <n v="613133"/>
    <n v="0"/>
    <n v="2.4000000000000001E-4"/>
    <n v="0"/>
    <n v="0"/>
  </r>
  <r>
    <x v="14"/>
    <x v="17"/>
    <n v="497"/>
    <n v="8029"/>
    <n v="0"/>
    <n v="32022281"/>
    <n v="11223054"/>
    <n v="0"/>
    <n v="80413"/>
    <m/>
    <n v="0"/>
    <n v="0"/>
    <n v="2.1499999999999999E-4"/>
    <n v="0"/>
    <n v="1876387"/>
    <n v="613133"/>
    <n v="0"/>
    <n v="2.41E-4"/>
    <n v="0"/>
    <n v="0"/>
  </r>
  <r>
    <x v="14"/>
    <x v="34"/>
    <n v="497"/>
    <n v="8029"/>
    <n v="1"/>
    <n v="32022281"/>
    <n v="11223054"/>
    <n v="20799227"/>
    <n v="80413"/>
    <m/>
    <n v="80413"/>
    <n v="20879640"/>
    <n v="0"/>
    <n v="0"/>
    <n v="1876387"/>
    <n v="613133"/>
    <n v="1263254"/>
    <n v="0"/>
    <n v="0"/>
    <n v="0"/>
  </r>
  <r>
    <x v="14"/>
    <x v="47"/>
    <n v="497"/>
    <n v="8029"/>
    <n v="1"/>
    <n v="32022281"/>
    <n v="11223054"/>
    <n v="20799227"/>
    <n v="80413"/>
    <m/>
    <n v="80413"/>
    <n v="20879640"/>
    <n v="0"/>
    <n v="0"/>
    <n v="1876387"/>
    <n v="613133"/>
    <n v="1263254"/>
    <n v="0"/>
    <n v="0"/>
    <n v="0"/>
  </r>
  <r>
    <x v="14"/>
    <x v="35"/>
    <n v="497"/>
    <n v="8029"/>
    <n v="1"/>
    <n v="32022281"/>
    <n v="11223054"/>
    <n v="20799227"/>
    <n v="80413"/>
    <m/>
    <n v="80413"/>
    <n v="20879640"/>
    <n v="1.6000000000000001E-4"/>
    <n v="3340.7424000000001"/>
    <n v="1876387"/>
    <n v="613133"/>
    <n v="1263254"/>
    <n v="1.76E-4"/>
    <n v="222.33270400000001"/>
    <n v="3563.075104"/>
  </r>
  <r>
    <x v="14"/>
    <x v="22"/>
    <n v="497"/>
    <n v="8029"/>
    <n v="1"/>
    <n v="32022281"/>
    <n v="11223054"/>
    <n v="20799227"/>
    <n v="80413"/>
    <m/>
    <n v="80413"/>
    <n v="20879640"/>
    <n v="4.6E-5"/>
    <n v="960.46343999999999"/>
    <n v="1876387"/>
    <n v="613133"/>
    <n v="1263254"/>
    <n v="2.5999999999999998E-5"/>
    <n v="32.844603999999997"/>
    <n v="993.308044"/>
  </r>
  <r>
    <x v="14"/>
    <x v="0"/>
    <n v="498"/>
    <n v="9029"/>
    <n v="1"/>
    <n v="18976781"/>
    <n v="7156477"/>
    <n v="11820304"/>
    <n v="46051"/>
    <m/>
    <n v="46051"/>
    <n v="11866355"/>
    <n v="1.4239999999999999E-3"/>
    <n v="16897.68952"/>
    <n v="2370727"/>
    <n v="38135"/>
    <n v="2332592"/>
    <n v="1.72E-3"/>
    <n v="4012.0582399999998"/>
    <n v="20909.747759999998"/>
  </r>
  <r>
    <x v="14"/>
    <x v="1"/>
    <n v="498"/>
    <n v="9029"/>
    <n v="1"/>
    <n v="18976781"/>
    <n v="7156477"/>
    <n v="11820304"/>
    <n v="46051"/>
    <m/>
    <n v="46051"/>
    <n v="11866355"/>
    <n v="1.4100000000000001E-4"/>
    <n v="1673.1560550000002"/>
    <n v="2370727"/>
    <n v="38135"/>
    <n v="2332592"/>
    <n v="1.85E-4"/>
    <n v="431.52951999999999"/>
    <n v="2104.685575"/>
  </r>
  <r>
    <x v="14"/>
    <x v="2"/>
    <n v="498"/>
    <n v="9029"/>
    <n v="1"/>
    <n v="18976781"/>
    <n v="7156477"/>
    <n v="11820304"/>
    <n v="46051"/>
    <m/>
    <n v="46051"/>
    <n v="11866355"/>
    <n v="4.7399999999999997E-4"/>
    <n v="5624.6522699999996"/>
    <n v="2370727"/>
    <n v="38135"/>
    <n v="2332592"/>
    <n v="4.5800000000000002E-4"/>
    <n v="1068.3271360000001"/>
    <n v="6692.9794059999995"/>
  </r>
  <r>
    <x v="14"/>
    <x v="30"/>
    <n v="498"/>
    <n v="9029"/>
    <n v="1"/>
    <n v="18976781"/>
    <n v="7156477"/>
    <n v="11820304"/>
    <n v="46051"/>
    <m/>
    <n v="46051"/>
    <n v="11866355"/>
    <n v="7.4250000000000002E-3"/>
    <n v="88107.685874999996"/>
    <n v="2370727"/>
    <n v="38135"/>
    <n v="2332592"/>
    <n v="7.8079999999999998E-3"/>
    <n v="18212.878335999998"/>
    <n v="106320.56421099999"/>
  </r>
  <r>
    <x v="14"/>
    <x v="4"/>
    <n v="498"/>
    <n v="9029"/>
    <n v="1"/>
    <n v="18976781"/>
    <n v="7156477"/>
    <n v="11820304"/>
    <n v="46051"/>
    <m/>
    <n v="46051"/>
    <n v="11866355"/>
    <n v="0"/>
    <n v="0"/>
    <n v="2370727"/>
    <n v="38135"/>
    <n v="2332592"/>
    <n v="0"/>
    <n v="0"/>
    <n v="0"/>
  </r>
  <r>
    <x v="14"/>
    <x v="5"/>
    <n v="498"/>
    <n v="9029"/>
    <n v="0"/>
    <n v="18976781"/>
    <n v="7156477"/>
    <n v="0"/>
    <n v="46051"/>
    <m/>
    <n v="0"/>
    <n v="0"/>
    <n v="8.3999999999999995E-5"/>
    <n v="0"/>
    <n v="2370727"/>
    <n v="38135"/>
    <n v="0"/>
    <n v="9.3999999999999994E-5"/>
    <n v="0"/>
    <n v="0"/>
  </r>
  <r>
    <x v="14"/>
    <x v="6"/>
    <n v="498"/>
    <n v="9029"/>
    <n v="0"/>
    <n v="18976781"/>
    <n v="7156477"/>
    <n v="0"/>
    <n v="46051"/>
    <m/>
    <n v="0"/>
    <n v="0"/>
    <n v="1.3200000000000001E-4"/>
    <n v="0"/>
    <n v="2370727"/>
    <n v="38135"/>
    <n v="0"/>
    <n v="1.46E-4"/>
    <n v="0"/>
    <n v="0"/>
  </r>
  <r>
    <x v="14"/>
    <x v="31"/>
    <n v="498"/>
    <n v="9029"/>
    <n v="0"/>
    <n v="18976781"/>
    <n v="7156477"/>
    <n v="0"/>
    <n v="46051"/>
    <m/>
    <n v="0"/>
    <n v="0"/>
    <n v="2.6699999999999998E-4"/>
    <n v="0"/>
    <n v="2370727"/>
    <n v="38135"/>
    <n v="0"/>
    <n v="2.9500000000000001E-4"/>
    <n v="0"/>
    <n v="0"/>
  </r>
  <r>
    <x v="14"/>
    <x v="8"/>
    <n v="498"/>
    <n v="9029"/>
    <n v="0"/>
    <n v="18976781"/>
    <n v="7156477"/>
    <n v="0"/>
    <n v="46051"/>
    <m/>
    <n v="0"/>
    <n v="0"/>
    <n v="5.0299999999999997E-4"/>
    <n v="0"/>
    <n v="2370727"/>
    <n v="38135"/>
    <n v="0"/>
    <n v="5.6400000000000005E-4"/>
    <n v="0"/>
    <n v="0"/>
  </r>
  <r>
    <x v="14"/>
    <x v="32"/>
    <n v="498"/>
    <n v="9029"/>
    <n v="1"/>
    <n v="18976781"/>
    <n v="7156477"/>
    <n v="11820304"/>
    <n v="46051"/>
    <m/>
    <n v="46051"/>
    <n v="11866355"/>
    <n v="2.3969999999999998E-3"/>
    <n v="28443.652934999998"/>
    <n v="2370727"/>
    <n v="38135"/>
    <n v="2332592"/>
    <n v="2.6510000000000001E-3"/>
    <n v="6183.7013919999999"/>
    <n v="34627.354327000001"/>
  </r>
  <r>
    <x v="14"/>
    <x v="10"/>
    <n v="498"/>
    <n v="9029"/>
    <n v="1"/>
    <n v="18976781"/>
    <n v="7156477"/>
    <n v="11820304"/>
    <n v="46051"/>
    <m/>
    <n v="46051"/>
    <n v="11866355"/>
    <n v="8.2000000000000001E-5"/>
    <n v="973.04111"/>
    <n v="2370727"/>
    <n v="38135"/>
    <n v="2332592"/>
    <n v="9.2E-5"/>
    <n v="214.59846400000001"/>
    <n v="1187.639574"/>
  </r>
  <r>
    <x v="14"/>
    <x v="12"/>
    <n v="498"/>
    <n v="9029"/>
    <n v="1"/>
    <n v="18976781"/>
    <n v="7156477"/>
    <n v="11820304"/>
    <n v="46051"/>
    <m/>
    <n v="46051"/>
    <n v="11866355"/>
    <n v="1.36E-4"/>
    <n v="1613.82428"/>
    <n v="2370727"/>
    <n v="38135"/>
    <n v="2332592"/>
    <n v="1.35E-4"/>
    <n v="314.89992000000001"/>
    <n v="1928.7242000000001"/>
  </r>
  <r>
    <x v="14"/>
    <x v="14"/>
    <n v="498"/>
    <n v="9029"/>
    <n v="0"/>
    <n v="18976781"/>
    <n v="7156477"/>
    <n v="0"/>
    <n v="46051"/>
    <m/>
    <n v="0"/>
    <n v="0"/>
    <n v="1.2E-5"/>
    <n v="0"/>
    <n v="2370727"/>
    <n v="38135"/>
    <n v="0"/>
    <n v="1.2E-5"/>
    <n v="0"/>
    <n v="0"/>
  </r>
  <r>
    <x v="14"/>
    <x v="15"/>
    <n v="498"/>
    <n v="9029"/>
    <n v="0"/>
    <n v="18976781"/>
    <n v="7156477"/>
    <n v="0"/>
    <n v="46051"/>
    <m/>
    <n v="0"/>
    <n v="0"/>
    <n v="2.14E-4"/>
    <n v="0"/>
    <n v="2370727"/>
    <n v="38135"/>
    <n v="0"/>
    <n v="2.4000000000000001E-4"/>
    <n v="0"/>
    <n v="0"/>
  </r>
  <r>
    <x v="14"/>
    <x v="37"/>
    <n v="498"/>
    <n v="9029"/>
    <n v="0"/>
    <n v="18976781"/>
    <n v="7156477"/>
    <n v="0"/>
    <n v="46051"/>
    <m/>
    <n v="0"/>
    <n v="0"/>
    <n v="0"/>
    <m/>
    <n v="2370727"/>
    <n v="38135"/>
    <n v="0"/>
    <n v="0"/>
    <n v="0"/>
    <n v="0"/>
  </r>
  <r>
    <x v="14"/>
    <x v="17"/>
    <n v="498"/>
    <n v="9029"/>
    <n v="0"/>
    <n v="18976781"/>
    <n v="7156477"/>
    <n v="0"/>
    <n v="46051"/>
    <m/>
    <n v="0"/>
    <n v="0"/>
    <n v="2.1499999999999999E-4"/>
    <n v="0"/>
    <n v="2370727"/>
    <n v="38135"/>
    <n v="0"/>
    <n v="2.41E-4"/>
    <n v="0"/>
    <n v="0"/>
  </r>
  <r>
    <x v="14"/>
    <x v="34"/>
    <n v="498"/>
    <n v="9029"/>
    <n v="1"/>
    <n v="18976781"/>
    <n v="7156477"/>
    <n v="11820304"/>
    <n v="46051"/>
    <m/>
    <n v="46051"/>
    <n v="11866355"/>
    <n v="0"/>
    <n v="0"/>
    <n v="2370727"/>
    <n v="38135"/>
    <n v="2332592"/>
    <n v="0"/>
    <n v="0"/>
    <n v="0"/>
  </r>
  <r>
    <x v="14"/>
    <x v="47"/>
    <n v="498"/>
    <n v="9029"/>
    <n v="1"/>
    <n v="18976781"/>
    <n v="7156477"/>
    <n v="11820304"/>
    <n v="46051"/>
    <m/>
    <n v="46051"/>
    <n v="11866355"/>
    <n v="0"/>
    <n v="0"/>
    <n v="2370727"/>
    <n v="38135"/>
    <n v="2332592"/>
    <n v="0"/>
    <n v="0"/>
    <n v="0"/>
  </r>
  <r>
    <x v="14"/>
    <x v="35"/>
    <n v="498"/>
    <n v="9029"/>
    <n v="1"/>
    <n v="18976781"/>
    <n v="7156477"/>
    <n v="11820304"/>
    <n v="46051"/>
    <m/>
    <n v="46051"/>
    <n v="11866355"/>
    <n v="1.6000000000000001E-4"/>
    <n v="1898.6168000000002"/>
    <n v="2370727"/>
    <n v="38135"/>
    <n v="2332592"/>
    <n v="1.76E-4"/>
    <n v="410.53619199999997"/>
    <n v="2309.1529920000003"/>
  </r>
  <r>
    <x v="14"/>
    <x v="22"/>
    <n v="498"/>
    <n v="9029"/>
    <n v="1"/>
    <n v="18976781"/>
    <n v="7156477"/>
    <n v="11820304"/>
    <n v="46051"/>
    <m/>
    <n v="46051"/>
    <n v="11866355"/>
    <n v="4.6E-5"/>
    <n v="545.85233000000005"/>
    <n v="2370727"/>
    <n v="38135"/>
    <n v="2332592"/>
    <n v="2.5999999999999998E-5"/>
    <n v="60.647391999999996"/>
    <n v="606.49972200000002"/>
  </r>
  <r>
    <x v="14"/>
    <x v="0"/>
    <n v="496"/>
    <n v="9030"/>
    <n v="1"/>
    <n v="4938300"/>
    <n v="1070172"/>
    <n v="3868128"/>
    <n v="13944"/>
    <m/>
    <n v="13944"/>
    <n v="3882072"/>
    <n v="1.4239999999999999E-3"/>
    <n v="5528.0705279999993"/>
    <n v="1107666"/>
    <n v="377850"/>
    <n v="729816"/>
    <n v="1.72E-3"/>
    <n v="1255.28352"/>
    <n v="6783.3540479999992"/>
  </r>
  <r>
    <x v="14"/>
    <x v="1"/>
    <n v="496"/>
    <n v="9030"/>
    <n v="1"/>
    <n v="4938300"/>
    <n v="1070172"/>
    <n v="3868128"/>
    <n v="13944"/>
    <m/>
    <n v="13944"/>
    <n v="3882072"/>
    <n v="1.4100000000000001E-4"/>
    <n v="547.37215200000003"/>
    <n v="1107666"/>
    <n v="377850"/>
    <n v="729816"/>
    <n v="1.85E-4"/>
    <n v="135.01596000000001"/>
    <n v="682.38811200000009"/>
  </r>
  <r>
    <x v="14"/>
    <x v="2"/>
    <n v="496"/>
    <n v="9030"/>
    <n v="1"/>
    <n v="4938300"/>
    <n v="1070172"/>
    <n v="3868128"/>
    <n v="13944"/>
    <m/>
    <n v="13944"/>
    <n v="3882072"/>
    <n v="4.7399999999999997E-4"/>
    <n v="1840.102128"/>
    <n v="1107666"/>
    <n v="377850"/>
    <n v="729816"/>
    <n v="4.5800000000000002E-4"/>
    <n v="334.25572800000003"/>
    <n v="2174.3578560000001"/>
  </r>
  <r>
    <x v="14"/>
    <x v="30"/>
    <n v="496"/>
    <n v="9030"/>
    <n v="1"/>
    <n v="4938300"/>
    <n v="1070172"/>
    <n v="3868128"/>
    <n v="13944"/>
    <m/>
    <n v="13944"/>
    <n v="3882072"/>
    <n v="7.4250000000000002E-3"/>
    <n v="28824.384600000001"/>
    <n v="1107666"/>
    <n v="377850"/>
    <n v="729816"/>
    <n v="7.8079999999999998E-3"/>
    <n v="5698.4033280000003"/>
    <n v="34522.787928000005"/>
  </r>
  <r>
    <x v="14"/>
    <x v="4"/>
    <n v="496"/>
    <n v="9030"/>
    <n v="1"/>
    <n v="4938300"/>
    <n v="1070172"/>
    <n v="3868128"/>
    <n v="13944"/>
    <m/>
    <n v="13944"/>
    <n v="3882072"/>
    <n v="0"/>
    <n v="0"/>
    <n v="1107666"/>
    <n v="377850"/>
    <n v="729816"/>
    <n v="0"/>
    <n v="0"/>
    <n v="0"/>
  </r>
  <r>
    <x v="14"/>
    <x v="5"/>
    <n v="496"/>
    <n v="9030"/>
    <n v="0"/>
    <n v="4938300"/>
    <n v="1070172"/>
    <n v="0"/>
    <n v="13944"/>
    <m/>
    <n v="0"/>
    <n v="0"/>
    <n v="8.3999999999999995E-5"/>
    <n v="0"/>
    <n v="1107666"/>
    <n v="377850"/>
    <n v="0"/>
    <n v="9.3999999999999994E-5"/>
    <n v="0"/>
    <n v="0"/>
  </r>
  <r>
    <x v="14"/>
    <x v="6"/>
    <n v="496"/>
    <n v="9030"/>
    <n v="0"/>
    <n v="4938300"/>
    <n v="1070172"/>
    <n v="0"/>
    <n v="13944"/>
    <m/>
    <n v="0"/>
    <n v="0"/>
    <n v="1.3200000000000001E-4"/>
    <n v="0"/>
    <n v="1107666"/>
    <n v="377850"/>
    <n v="0"/>
    <n v="1.46E-4"/>
    <n v="0"/>
    <n v="0"/>
  </r>
  <r>
    <x v="14"/>
    <x v="31"/>
    <n v="496"/>
    <n v="9030"/>
    <n v="0"/>
    <n v="4938300"/>
    <n v="1070172"/>
    <n v="0"/>
    <n v="13944"/>
    <m/>
    <n v="0"/>
    <n v="0"/>
    <n v="2.6699999999999998E-4"/>
    <n v="0"/>
    <n v="1107666"/>
    <n v="377850"/>
    <n v="0"/>
    <n v="2.9500000000000001E-4"/>
    <n v="0"/>
    <n v="0"/>
  </r>
  <r>
    <x v="14"/>
    <x v="8"/>
    <n v="496"/>
    <n v="9030"/>
    <n v="0"/>
    <n v="4938300"/>
    <n v="1070172"/>
    <n v="0"/>
    <n v="13944"/>
    <m/>
    <n v="0"/>
    <n v="0"/>
    <n v="5.0299999999999997E-4"/>
    <n v="0"/>
    <n v="1107666"/>
    <n v="377850"/>
    <n v="0"/>
    <n v="5.6400000000000005E-4"/>
    <n v="0"/>
    <n v="0"/>
  </r>
  <r>
    <x v="14"/>
    <x v="32"/>
    <n v="496"/>
    <n v="9030"/>
    <n v="1"/>
    <n v="4938300"/>
    <n v="1070172"/>
    <n v="3868128"/>
    <n v="13944"/>
    <m/>
    <n v="13944"/>
    <n v="3882072"/>
    <n v="2.3969999999999998E-3"/>
    <n v="9305.3265839999985"/>
    <n v="1107666"/>
    <n v="377850"/>
    <n v="729816"/>
    <n v="2.6510000000000001E-3"/>
    <n v="1934.7422160000001"/>
    <n v="11240.068799999999"/>
  </r>
  <r>
    <x v="14"/>
    <x v="10"/>
    <n v="496"/>
    <n v="9030"/>
    <n v="1"/>
    <n v="4938300"/>
    <n v="1070172"/>
    <n v="3868128"/>
    <n v="13944"/>
    <m/>
    <n v="13944"/>
    <n v="3882072"/>
    <n v="8.2000000000000001E-5"/>
    <n v="318.329904"/>
    <n v="1107666"/>
    <n v="377850"/>
    <n v="729816"/>
    <n v="9.2E-5"/>
    <n v="67.143072000000004"/>
    <n v="385.47297600000002"/>
  </r>
  <r>
    <x v="14"/>
    <x v="12"/>
    <n v="496"/>
    <n v="9030"/>
    <n v="1"/>
    <n v="4938300"/>
    <n v="1070172"/>
    <n v="3868128"/>
    <n v="13944"/>
    <m/>
    <n v="13944"/>
    <n v="3882072"/>
    <n v="1.36E-4"/>
    <n v="527.96179199999995"/>
    <n v="1107666"/>
    <n v="377850"/>
    <n v="729816"/>
    <n v="1.35E-4"/>
    <n v="98.52516"/>
    <n v="626.48695199999997"/>
  </r>
  <r>
    <x v="14"/>
    <x v="14"/>
    <n v="496"/>
    <n v="9030"/>
    <n v="0"/>
    <n v="4938300"/>
    <n v="1070172"/>
    <n v="0"/>
    <n v="13944"/>
    <m/>
    <n v="0"/>
    <n v="0"/>
    <n v="1.2E-5"/>
    <n v="0"/>
    <n v="1107666"/>
    <n v="377850"/>
    <n v="0"/>
    <n v="1.2E-5"/>
    <n v="0"/>
    <n v="0"/>
  </r>
  <r>
    <x v="14"/>
    <x v="15"/>
    <n v="496"/>
    <n v="9030"/>
    <n v="0"/>
    <n v="4938300"/>
    <n v="1070172"/>
    <n v="0"/>
    <n v="13944"/>
    <m/>
    <n v="0"/>
    <n v="0"/>
    <n v="2.14E-4"/>
    <n v="0"/>
    <n v="1107666"/>
    <n v="377850"/>
    <n v="0"/>
    <n v="2.4000000000000001E-4"/>
    <n v="0"/>
    <n v="0"/>
  </r>
  <r>
    <x v="14"/>
    <x v="17"/>
    <n v="496"/>
    <n v="9030"/>
    <n v="0"/>
    <n v="4938300"/>
    <n v="1070172"/>
    <n v="0"/>
    <n v="13944"/>
    <m/>
    <n v="0"/>
    <n v="0"/>
    <n v="2.1499999999999999E-4"/>
    <n v="0"/>
    <n v="1107666"/>
    <n v="377850"/>
    <n v="0"/>
    <n v="2.41E-4"/>
    <n v="0"/>
    <n v="0"/>
  </r>
  <r>
    <x v="14"/>
    <x v="34"/>
    <n v="496"/>
    <n v="9030"/>
    <n v="1"/>
    <n v="4938300"/>
    <n v="1070172"/>
    <n v="3868128"/>
    <n v="13944"/>
    <m/>
    <n v="13944"/>
    <n v="3882072"/>
    <n v="0"/>
    <n v="0"/>
    <n v="1107666"/>
    <n v="377850"/>
    <n v="729816"/>
    <n v="0"/>
    <n v="0"/>
    <n v="0"/>
  </r>
  <r>
    <x v="14"/>
    <x v="47"/>
    <n v="496"/>
    <n v="9030"/>
    <n v="1"/>
    <n v="4938300"/>
    <n v="1070172"/>
    <n v="3868128"/>
    <n v="13944"/>
    <m/>
    <n v="13944"/>
    <n v="3882072"/>
    <n v="0"/>
    <n v="0"/>
    <n v="1107666"/>
    <n v="377850"/>
    <n v="729816"/>
    <n v="0"/>
    <n v="0"/>
    <n v="0"/>
  </r>
  <r>
    <x v="14"/>
    <x v="35"/>
    <n v="496"/>
    <n v="9030"/>
    <n v="1"/>
    <n v="4938300"/>
    <n v="1070172"/>
    <n v="3868128"/>
    <n v="13944"/>
    <m/>
    <n v="13944"/>
    <n v="3882072"/>
    <n v="1.6000000000000001E-4"/>
    <n v="621.13152000000002"/>
    <n v="1107666"/>
    <n v="377850"/>
    <n v="729816"/>
    <n v="1.76E-4"/>
    <n v="128.44761600000001"/>
    <n v="749.57913600000006"/>
  </r>
  <r>
    <x v="14"/>
    <x v="22"/>
    <n v="496"/>
    <n v="9030"/>
    <n v="1"/>
    <n v="4938300"/>
    <n v="1070172"/>
    <n v="3868128"/>
    <n v="13944"/>
    <m/>
    <n v="13944"/>
    <n v="3882072"/>
    <n v="4.6E-5"/>
    <n v="178.575312"/>
    <n v="1107666"/>
    <n v="377850"/>
    <n v="729816"/>
    <n v="2.5999999999999998E-5"/>
    <n v="18.975216"/>
    <n v="197.55052799999999"/>
  </r>
  <r>
    <x v="14"/>
    <x v="0"/>
    <n v="499"/>
    <n v="9031"/>
    <n v="1"/>
    <n v="966338"/>
    <n v="661299"/>
    <n v="305039"/>
    <n v="3910"/>
    <m/>
    <n v="3910"/>
    <n v="308949"/>
    <n v="1.4239999999999999E-3"/>
    <n v="439.943376"/>
    <n v="106176"/>
    <n v="62999"/>
    <n v="43177"/>
    <n v="1.72E-3"/>
    <n v="74.264439999999993"/>
    <n v="514.20781599999998"/>
  </r>
  <r>
    <x v="14"/>
    <x v="1"/>
    <n v="499"/>
    <n v="9031"/>
    <n v="1"/>
    <n v="966338"/>
    <n v="661299"/>
    <n v="305039"/>
    <n v="3910"/>
    <m/>
    <n v="3910"/>
    <n v="308949"/>
    <n v="1.4100000000000001E-4"/>
    <n v="43.561809000000004"/>
    <n v="106176"/>
    <n v="62999"/>
    <n v="43177"/>
    <n v="1.85E-4"/>
    <n v="7.9877450000000003"/>
    <n v="51.549554000000001"/>
  </r>
  <r>
    <x v="14"/>
    <x v="2"/>
    <n v="499"/>
    <n v="9031"/>
    <n v="1"/>
    <n v="966338"/>
    <n v="661299"/>
    <n v="305039"/>
    <n v="3910"/>
    <m/>
    <n v="3910"/>
    <n v="308949"/>
    <n v="4.7399999999999997E-4"/>
    <n v="146.44182599999999"/>
    <n v="106176"/>
    <n v="62999"/>
    <n v="43177"/>
    <n v="4.5800000000000002E-4"/>
    <n v="19.775066000000002"/>
    <n v="166.216892"/>
  </r>
  <r>
    <x v="14"/>
    <x v="30"/>
    <n v="499"/>
    <n v="9031"/>
    <n v="1"/>
    <n v="966338"/>
    <n v="661299"/>
    <n v="305039"/>
    <n v="3910"/>
    <m/>
    <n v="3910"/>
    <n v="308949"/>
    <n v="7.4250000000000002E-3"/>
    <n v="2293.9463249999999"/>
    <n v="106176"/>
    <n v="62999"/>
    <n v="43177"/>
    <n v="7.8079999999999998E-3"/>
    <n v="337.12601599999999"/>
    <n v="2631.0723410000001"/>
  </r>
  <r>
    <x v="14"/>
    <x v="4"/>
    <n v="499"/>
    <n v="9031"/>
    <n v="1"/>
    <n v="966338"/>
    <n v="661299"/>
    <n v="305039"/>
    <n v="3910"/>
    <m/>
    <n v="3910"/>
    <n v="308949"/>
    <n v="0"/>
    <n v="0"/>
    <n v="106176"/>
    <n v="62999"/>
    <n v="43177"/>
    <n v="0"/>
    <n v="0"/>
    <n v="0"/>
  </r>
  <r>
    <x v="14"/>
    <x v="5"/>
    <n v="499"/>
    <n v="9031"/>
    <n v="0"/>
    <n v="966338"/>
    <n v="661299"/>
    <n v="0"/>
    <n v="3910"/>
    <m/>
    <n v="0"/>
    <n v="0"/>
    <n v="8.3999999999999995E-5"/>
    <n v="0"/>
    <n v="106176"/>
    <n v="62999"/>
    <n v="0"/>
    <n v="9.3999999999999994E-5"/>
    <n v="0"/>
    <n v="0"/>
  </r>
  <r>
    <x v="14"/>
    <x v="6"/>
    <n v="499"/>
    <n v="9031"/>
    <n v="0"/>
    <n v="966338"/>
    <n v="661299"/>
    <n v="0"/>
    <n v="3910"/>
    <m/>
    <n v="0"/>
    <n v="0"/>
    <n v="1.3200000000000001E-4"/>
    <n v="0"/>
    <n v="106176"/>
    <n v="62999"/>
    <n v="0"/>
    <n v="1.46E-4"/>
    <n v="0"/>
    <n v="0"/>
  </r>
  <r>
    <x v="14"/>
    <x v="31"/>
    <n v="499"/>
    <n v="9031"/>
    <n v="0"/>
    <n v="966338"/>
    <n v="661299"/>
    <n v="0"/>
    <n v="3910"/>
    <m/>
    <n v="0"/>
    <n v="0"/>
    <n v="2.6699999999999998E-4"/>
    <n v="0"/>
    <n v="106176"/>
    <n v="62999"/>
    <n v="0"/>
    <n v="2.9500000000000001E-4"/>
    <n v="0"/>
    <n v="0"/>
  </r>
  <r>
    <x v="14"/>
    <x v="8"/>
    <n v="499"/>
    <n v="9031"/>
    <n v="0"/>
    <n v="966338"/>
    <n v="661299"/>
    <n v="0"/>
    <n v="3910"/>
    <m/>
    <n v="0"/>
    <n v="0"/>
    <n v="5.0299999999999997E-4"/>
    <n v="0"/>
    <n v="106176"/>
    <n v="62999"/>
    <n v="0"/>
    <n v="5.6400000000000005E-4"/>
    <n v="0"/>
    <n v="0"/>
  </r>
  <r>
    <x v="14"/>
    <x v="32"/>
    <n v="499"/>
    <n v="9031"/>
    <n v="1"/>
    <n v="966338"/>
    <n v="661299"/>
    <n v="305039"/>
    <n v="3910"/>
    <m/>
    <n v="3910"/>
    <n v="308949"/>
    <n v="2.3969999999999998E-3"/>
    <n v="740.55075299999999"/>
    <n v="106176"/>
    <n v="62999"/>
    <n v="43177"/>
    <n v="2.6510000000000001E-3"/>
    <n v="114.46222700000001"/>
    <n v="855.01297999999997"/>
  </r>
  <r>
    <x v="14"/>
    <x v="10"/>
    <n v="499"/>
    <n v="9031"/>
    <n v="1"/>
    <n v="966338"/>
    <n v="661299"/>
    <n v="305039"/>
    <n v="3910"/>
    <m/>
    <n v="3910"/>
    <n v="308949"/>
    <n v="8.2000000000000001E-5"/>
    <n v="25.333818000000001"/>
    <n v="106176"/>
    <n v="62999"/>
    <n v="43177"/>
    <n v="9.2E-5"/>
    <n v="3.9722840000000001"/>
    <n v="29.306102000000003"/>
  </r>
  <r>
    <x v="14"/>
    <x v="12"/>
    <n v="499"/>
    <n v="9031"/>
    <n v="1"/>
    <n v="966338"/>
    <n v="661299"/>
    <n v="305039"/>
    <n v="3910"/>
    <m/>
    <n v="3910"/>
    <n v="308949"/>
    <n v="1.36E-4"/>
    <n v="42.017063999999998"/>
    <n v="106176"/>
    <n v="62999"/>
    <n v="43177"/>
    <n v="1.35E-4"/>
    <n v="5.8288950000000002"/>
    <n v="47.845959000000001"/>
  </r>
  <r>
    <x v="14"/>
    <x v="48"/>
    <n v="499"/>
    <n v="9031"/>
    <n v="0"/>
    <n v="966338"/>
    <n v="661299"/>
    <n v="0"/>
    <n v="3910"/>
    <m/>
    <n v="0"/>
    <n v="0"/>
    <n v="0"/>
    <n v="0"/>
    <n v="106176"/>
    <n v="62999"/>
    <n v="0"/>
    <n v="0"/>
    <n v="0"/>
    <n v="0"/>
  </r>
  <r>
    <x v="14"/>
    <x v="14"/>
    <n v="499"/>
    <n v="9031"/>
    <n v="0"/>
    <n v="966338"/>
    <n v="661299"/>
    <n v="0"/>
    <n v="3910"/>
    <m/>
    <n v="0"/>
    <n v="0"/>
    <n v="1.2E-5"/>
    <n v="0"/>
    <n v="106176"/>
    <n v="62999"/>
    <n v="0"/>
    <n v="1.2E-5"/>
    <n v="0"/>
    <n v="0"/>
  </r>
  <r>
    <x v="14"/>
    <x v="15"/>
    <n v="499"/>
    <n v="9031"/>
    <n v="0"/>
    <n v="966338"/>
    <n v="661299"/>
    <n v="0"/>
    <n v="3910"/>
    <m/>
    <n v="0"/>
    <n v="0"/>
    <n v="2.14E-4"/>
    <n v="0"/>
    <n v="106176"/>
    <n v="62999"/>
    <n v="0"/>
    <n v="2.4000000000000001E-4"/>
    <n v="0"/>
    <n v="0"/>
  </r>
  <r>
    <x v="14"/>
    <x v="17"/>
    <n v="499"/>
    <n v="9031"/>
    <n v="0"/>
    <n v="966338"/>
    <n v="661299"/>
    <n v="0"/>
    <n v="3910"/>
    <m/>
    <n v="0"/>
    <n v="0"/>
    <n v="2.1499999999999999E-4"/>
    <n v="0"/>
    <n v="106176"/>
    <n v="62999"/>
    <n v="0"/>
    <n v="2.41E-4"/>
    <n v="0"/>
    <n v="0"/>
  </r>
  <r>
    <x v="14"/>
    <x v="34"/>
    <n v="499"/>
    <n v="9031"/>
    <n v="1"/>
    <n v="966338"/>
    <n v="661299"/>
    <n v="305039"/>
    <n v="3910"/>
    <m/>
    <n v="3910"/>
    <n v="308949"/>
    <n v="0"/>
    <n v="0"/>
    <n v="106176"/>
    <n v="62999"/>
    <n v="43177"/>
    <n v="0"/>
    <n v="0"/>
    <n v="0"/>
  </r>
  <r>
    <x v="14"/>
    <x v="47"/>
    <n v="499"/>
    <n v="9031"/>
    <n v="1"/>
    <n v="966338"/>
    <n v="661299"/>
    <n v="305039"/>
    <n v="3910"/>
    <m/>
    <n v="3910"/>
    <n v="308949"/>
    <n v="0"/>
    <n v="0"/>
    <n v="106176"/>
    <n v="62999"/>
    <n v="43177"/>
    <n v="0"/>
    <n v="0"/>
    <n v="0"/>
  </r>
  <r>
    <x v="14"/>
    <x v="35"/>
    <n v="499"/>
    <n v="9031"/>
    <n v="1"/>
    <n v="966338"/>
    <n v="661299"/>
    <n v="305039"/>
    <n v="3910"/>
    <m/>
    <n v="3910"/>
    <n v="308949"/>
    <n v="1.6000000000000001E-4"/>
    <n v="49.431840000000001"/>
    <n v="106176"/>
    <n v="62999"/>
    <n v="43177"/>
    <n v="1.76E-4"/>
    <n v="7.5991520000000001"/>
    <n v="57.030991999999998"/>
  </r>
  <r>
    <x v="14"/>
    <x v="22"/>
    <n v="499"/>
    <n v="9031"/>
    <n v="1"/>
    <n v="966338"/>
    <n v="661299"/>
    <n v="305039"/>
    <n v="3910"/>
    <m/>
    <n v="3910"/>
    <n v="308949"/>
    <n v="4.6E-5"/>
    <n v="14.211653999999999"/>
    <n v="106176"/>
    <n v="62999"/>
    <n v="43177"/>
    <n v="2.5999999999999998E-5"/>
    <n v="1.1226019999999999"/>
    <n v="15.334256"/>
  </r>
  <r>
    <x v="15"/>
    <x v="0"/>
    <n v="521"/>
    <n v="8030"/>
    <n v="1"/>
    <n v="69769650"/>
    <n v="34321430"/>
    <n v="35448220"/>
    <n v="571145"/>
    <m/>
    <n v="571145"/>
    <n v="36019365"/>
    <n v="1.4239999999999999E-3"/>
    <n v="51291.57576"/>
    <n v="288674"/>
    <n v="360455"/>
    <n v="-71781"/>
    <n v="1.72E-3"/>
    <n v="-123.46332"/>
    <n v="51168.112439999997"/>
  </r>
  <r>
    <x v="15"/>
    <x v="1"/>
    <n v="521"/>
    <n v="8030"/>
    <n v="1"/>
    <n v="69769650"/>
    <n v="34321430"/>
    <n v="35448220"/>
    <n v="571145"/>
    <m/>
    <n v="571145"/>
    <n v="36019365"/>
    <n v="1.4100000000000001E-4"/>
    <n v="5078.7304650000005"/>
    <n v="288674"/>
    <n v="360455"/>
    <n v="-71781"/>
    <n v="1.85E-4"/>
    <n v="-13.279484999999999"/>
    <n v="5065.4509800000005"/>
  </r>
  <r>
    <x v="15"/>
    <x v="2"/>
    <n v="521"/>
    <n v="8030"/>
    <n v="1"/>
    <n v="69769650"/>
    <n v="34321430"/>
    <n v="35448220"/>
    <n v="571145"/>
    <m/>
    <n v="571145"/>
    <n v="36019365"/>
    <n v="4.7399999999999997E-4"/>
    <n v="17073.17901"/>
    <n v="288674"/>
    <n v="360455"/>
    <n v="-71781"/>
    <n v="4.5800000000000002E-4"/>
    <n v="-32.875698"/>
    <n v="17040.303312"/>
  </r>
  <r>
    <x v="15"/>
    <x v="30"/>
    <n v="521"/>
    <n v="8030"/>
    <n v="1"/>
    <n v="69769650"/>
    <n v="34321430"/>
    <n v="35448220"/>
    <n v="571145"/>
    <m/>
    <n v="571145"/>
    <n v="36019365"/>
    <n v="7.4250000000000002E-3"/>
    <n v="267443.78512499999"/>
    <n v="288674"/>
    <n v="360455"/>
    <n v="-71781"/>
    <n v="7.8079999999999998E-3"/>
    <n v="-560.466048"/>
    <n v="266883.31907700002"/>
  </r>
  <r>
    <x v="15"/>
    <x v="4"/>
    <n v="521"/>
    <n v="8030"/>
    <n v="1"/>
    <n v="69769650"/>
    <n v="34321430"/>
    <n v="35448220"/>
    <n v="571145"/>
    <m/>
    <n v="571145"/>
    <n v="36019365"/>
    <n v="0"/>
    <n v="0"/>
    <n v="288674"/>
    <n v="360455"/>
    <n v="-71781"/>
    <n v="0"/>
    <n v="0"/>
    <n v="0"/>
  </r>
  <r>
    <x v="15"/>
    <x v="5"/>
    <n v="521"/>
    <n v="8030"/>
    <n v="0"/>
    <n v="69769650"/>
    <n v="34321430"/>
    <n v="0"/>
    <n v="571145"/>
    <m/>
    <n v="0"/>
    <n v="0"/>
    <n v="8.3999999999999995E-5"/>
    <n v="0"/>
    <n v="288674"/>
    <n v="360455"/>
    <n v="0"/>
    <n v="9.3999999999999994E-5"/>
    <n v="0"/>
    <n v="0"/>
  </r>
  <r>
    <x v="15"/>
    <x v="6"/>
    <n v="521"/>
    <n v="8030"/>
    <n v="0"/>
    <n v="69769650"/>
    <n v="34321430"/>
    <n v="0"/>
    <n v="571145"/>
    <m/>
    <n v="0"/>
    <n v="0"/>
    <n v="1.3200000000000001E-4"/>
    <n v="0"/>
    <n v="288674"/>
    <n v="360455"/>
    <n v="0"/>
    <n v="1.46E-4"/>
    <n v="0"/>
    <n v="0"/>
  </r>
  <r>
    <x v="15"/>
    <x v="31"/>
    <n v="521"/>
    <n v="8030"/>
    <n v="0"/>
    <n v="69769650"/>
    <n v="34321430"/>
    <n v="0"/>
    <n v="571145"/>
    <m/>
    <n v="0"/>
    <n v="0"/>
    <n v="2.6699999999999998E-4"/>
    <n v="0"/>
    <n v="288674"/>
    <n v="360455"/>
    <n v="0"/>
    <n v="2.9500000000000001E-4"/>
    <n v="0"/>
    <n v="0"/>
  </r>
  <r>
    <x v="15"/>
    <x v="8"/>
    <n v="521"/>
    <n v="8030"/>
    <n v="0"/>
    <n v="69769650"/>
    <n v="34321430"/>
    <n v="0"/>
    <n v="571145"/>
    <m/>
    <n v="0"/>
    <n v="0"/>
    <n v="5.0299999999999997E-4"/>
    <n v="0"/>
    <n v="288674"/>
    <n v="360455"/>
    <n v="0"/>
    <n v="5.6400000000000005E-4"/>
    <n v="0"/>
    <n v="0"/>
  </r>
  <r>
    <x v="15"/>
    <x v="32"/>
    <n v="521"/>
    <n v="8030"/>
    <n v="1"/>
    <n v="69769650"/>
    <n v="34321430"/>
    <n v="35448220"/>
    <n v="571145"/>
    <m/>
    <n v="571145"/>
    <n v="36019365"/>
    <n v="2.3969999999999998E-3"/>
    <n v="86338.417904999995"/>
    <n v="288674"/>
    <n v="360455"/>
    <n v="-71781"/>
    <n v="2.6510000000000001E-3"/>
    <n v="-190.29143100000002"/>
    <n v="86148.12647399999"/>
  </r>
  <r>
    <x v="15"/>
    <x v="10"/>
    <n v="521"/>
    <n v="8030"/>
    <n v="1"/>
    <n v="69769650"/>
    <n v="34321430"/>
    <n v="35448220"/>
    <n v="571145"/>
    <m/>
    <n v="571145"/>
    <n v="36019365"/>
    <n v="8.2000000000000001E-5"/>
    <n v="2953.5879300000001"/>
    <n v="288674"/>
    <n v="360455"/>
    <n v="-71781"/>
    <n v="9.2E-5"/>
    <n v="-6.6038519999999998"/>
    <n v="2946.984078"/>
  </r>
  <r>
    <x v="15"/>
    <x v="11"/>
    <n v="521"/>
    <n v="8030"/>
    <n v="1"/>
    <n v="69769650"/>
    <n v="34321430"/>
    <n v="35448220"/>
    <n v="571145"/>
    <m/>
    <n v="571145"/>
    <n v="36019365"/>
    <n v="0"/>
    <n v="0"/>
    <n v="288674"/>
    <n v="360455"/>
    <n v="-71781"/>
    <n v="0"/>
    <n v="0"/>
    <n v="0"/>
  </r>
  <r>
    <x v="15"/>
    <x v="12"/>
    <n v="521"/>
    <n v="8030"/>
    <n v="1"/>
    <n v="69769650"/>
    <n v="34321430"/>
    <n v="35448220"/>
    <n v="571145"/>
    <m/>
    <n v="571145"/>
    <n v="36019365"/>
    <n v="1.36E-4"/>
    <n v="4898.63364"/>
    <n v="288674"/>
    <n v="360455"/>
    <n v="-71781"/>
    <n v="1.35E-4"/>
    <n v="-9.6904350000000008"/>
    <n v="4888.9432049999996"/>
  </r>
  <r>
    <x v="15"/>
    <x v="14"/>
    <n v="521"/>
    <n v="8030"/>
    <n v="0"/>
    <n v="69769650"/>
    <n v="34321430"/>
    <n v="0"/>
    <n v="571145"/>
    <m/>
    <n v="0"/>
    <n v="0"/>
    <n v="1.2E-5"/>
    <n v="0"/>
    <n v="288674"/>
    <n v="360455"/>
    <n v="0"/>
    <n v="1.2E-5"/>
    <n v="0"/>
    <n v="0"/>
  </r>
  <r>
    <x v="15"/>
    <x v="15"/>
    <n v="521"/>
    <n v="8030"/>
    <n v="0"/>
    <n v="69769650"/>
    <n v="34321430"/>
    <n v="0"/>
    <n v="571145"/>
    <m/>
    <n v="0"/>
    <n v="0"/>
    <n v="2.14E-4"/>
    <n v="0"/>
    <n v="288674"/>
    <n v="360455"/>
    <n v="0"/>
    <n v="2.4000000000000001E-4"/>
    <n v="0"/>
    <n v="0"/>
  </r>
  <r>
    <x v="15"/>
    <x v="17"/>
    <n v="521"/>
    <n v="8030"/>
    <n v="0"/>
    <n v="69769650"/>
    <n v="34321430"/>
    <n v="0"/>
    <n v="571145"/>
    <m/>
    <n v="0"/>
    <n v="0"/>
    <n v="2.1499999999999999E-4"/>
    <n v="0"/>
    <n v="288674"/>
    <n v="360455"/>
    <n v="0"/>
    <n v="2.41E-4"/>
    <n v="0"/>
    <n v="0"/>
  </r>
  <r>
    <x v="15"/>
    <x v="34"/>
    <n v="521"/>
    <n v="8030"/>
    <n v="1"/>
    <n v="69769650"/>
    <n v="34321430"/>
    <n v="35448220"/>
    <n v="571145"/>
    <m/>
    <n v="571145"/>
    <n v="36019365"/>
    <n v="0"/>
    <n v="0"/>
    <n v="288674"/>
    <n v="360455"/>
    <n v="-71781"/>
    <n v="0"/>
    <n v="0"/>
    <n v="0"/>
  </r>
  <r>
    <x v="15"/>
    <x v="35"/>
    <n v="521"/>
    <n v="8030"/>
    <n v="1"/>
    <n v="69769650"/>
    <n v="34321430"/>
    <n v="35448220"/>
    <n v="571145"/>
    <m/>
    <n v="571145"/>
    <n v="36019365"/>
    <n v="1.6000000000000001E-4"/>
    <n v="5763.0984000000008"/>
    <n v="288674"/>
    <n v="360455"/>
    <n v="-71781"/>
    <n v="1.76E-4"/>
    <n v="-12.633455999999999"/>
    <n v="5750.4649440000012"/>
  </r>
  <r>
    <x v="15"/>
    <x v="49"/>
    <n v="521"/>
    <n v="8030"/>
    <n v="1"/>
    <n v="69769650"/>
    <n v="34321430"/>
    <n v="35448220"/>
    <n v="571145"/>
    <m/>
    <n v="571145"/>
    <n v="36019365"/>
    <n v="0"/>
    <n v="0"/>
    <n v="288674"/>
    <n v="360455"/>
    <n v="-71781"/>
    <n v="0"/>
    <n v="0"/>
    <n v="0"/>
  </r>
  <r>
    <x v="15"/>
    <x v="22"/>
    <n v="521"/>
    <n v="8030"/>
    <n v="1"/>
    <n v="69769650"/>
    <n v="34321430"/>
    <n v="35448220"/>
    <n v="571145"/>
    <m/>
    <n v="571145"/>
    <n v="36019365"/>
    <n v="4.6E-5"/>
    <n v="1656.8907899999999"/>
    <n v="288674"/>
    <n v="360455"/>
    <n v="-71781"/>
    <n v="2.5999999999999998E-5"/>
    <n v="-1.8663059999999998"/>
    <n v="1655.024484"/>
  </r>
  <r>
    <x v="15"/>
    <x v="0"/>
    <n v="522"/>
    <n v="9506"/>
    <n v="1"/>
    <n v="3471356"/>
    <n v="1743376"/>
    <n v="1727980"/>
    <n v="30197"/>
    <m/>
    <n v="30197"/>
    <n v="1758177"/>
    <n v="1.4239999999999999E-3"/>
    <n v="2503.6440479999997"/>
    <n v="668"/>
    <n v="85710"/>
    <n v="-85042"/>
    <n v="1.72E-3"/>
    <n v="-146.27223999999998"/>
    <n v="2357.3718079999999"/>
  </r>
  <r>
    <x v="15"/>
    <x v="1"/>
    <n v="522"/>
    <n v="9506"/>
    <n v="1"/>
    <n v="3471356"/>
    <n v="1743376"/>
    <n v="1727980"/>
    <n v="30197"/>
    <m/>
    <n v="30197"/>
    <n v="1758177"/>
    <n v="1.4100000000000001E-4"/>
    <n v="247.90295700000001"/>
    <n v="668"/>
    <n v="85710"/>
    <n v="-85042"/>
    <n v="1.85E-4"/>
    <n v="-15.73277"/>
    <n v="232.17018700000003"/>
  </r>
  <r>
    <x v="15"/>
    <x v="2"/>
    <n v="522"/>
    <n v="9506"/>
    <n v="1"/>
    <n v="3471356"/>
    <n v="1743376"/>
    <n v="1727980"/>
    <n v="30197"/>
    <m/>
    <n v="30197"/>
    <n v="1758177"/>
    <n v="4.7399999999999997E-4"/>
    <n v="833.37589800000001"/>
    <n v="668"/>
    <n v="85710"/>
    <n v="-85042"/>
    <n v="4.5800000000000002E-4"/>
    <n v="-38.949235999999999"/>
    <n v="794.42666199999996"/>
  </r>
  <r>
    <x v="15"/>
    <x v="30"/>
    <n v="522"/>
    <n v="9506"/>
    <n v="1"/>
    <n v="3471356"/>
    <n v="1743376"/>
    <n v="1727980"/>
    <n v="30197"/>
    <m/>
    <n v="30197"/>
    <n v="1758177"/>
    <n v="7.4250000000000002E-3"/>
    <n v="13054.464225"/>
    <n v="668"/>
    <n v="85710"/>
    <n v="-85042"/>
    <n v="7.8079999999999998E-3"/>
    <n v="-664.00793599999997"/>
    <n v="12390.456289"/>
  </r>
  <r>
    <x v="15"/>
    <x v="4"/>
    <n v="522"/>
    <n v="9506"/>
    <n v="1"/>
    <n v="3471356"/>
    <n v="1743376"/>
    <n v="1727980"/>
    <n v="30197"/>
    <m/>
    <n v="30197"/>
    <n v="1758177"/>
    <n v="0"/>
    <n v="0"/>
    <n v="668"/>
    <n v="85710"/>
    <n v="-85042"/>
    <n v="0"/>
    <n v="0"/>
    <n v="0"/>
  </r>
  <r>
    <x v="15"/>
    <x v="5"/>
    <n v="522"/>
    <n v="9506"/>
    <n v="0"/>
    <n v="3471356"/>
    <n v="1743376"/>
    <n v="0"/>
    <n v="30197"/>
    <m/>
    <n v="0"/>
    <n v="0"/>
    <n v="8.3999999999999995E-5"/>
    <n v="0"/>
    <n v="668"/>
    <n v="85710"/>
    <n v="0"/>
    <n v="9.3999999999999994E-5"/>
    <n v="0"/>
    <n v="0"/>
  </r>
  <r>
    <x v="15"/>
    <x v="6"/>
    <n v="522"/>
    <n v="9506"/>
    <n v="0"/>
    <n v="3471356"/>
    <n v="1743376"/>
    <n v="0"/>
    <n v="30197"/>
    <m/>
    <n v="0"/>
    <n v="0"/>
    <n v="1.3200000000000001E-4"/>
    <n v="0"/>
    <n v="668"/>
    <n v="85710"/>
    <n v="0"/>
    <n v="1.46E-4"/>
    <n v="0"/>
    <n v="0"/>
  </r>
  <r>
    <x v="15"/>
    <x v="31"/>
    <n v="522"/>
    <n v="9506"/>
    <n v="0"/>
    <n v="3471356"/>
    <n v="1743376"/>
    <n v="0"/>
    <n v="30197"/>
    <m/>
    <n v="0"/>
    <n v="0"/>
    <n v="2.6699999999999998E-4"/>
    <n v="0"/>
    <n v="668"/>
    <n v="85710"/>
    <n v="0"/>
    <n v="2.9500000000000001E-4"/>
    <n v="0"/>
    <n v="0"/>
  </r>
  <r>
    <x v="15"/>
    <x v="8"/>
    <n v="522"/>
    <n v="9506"/>
    <n v="0"/>
    <n v="3471356"/>
    <n v="1743376"/>
    <n v="0"/>
    <n v="30197"/>
    <m/>
    <n v="0"/>
    <n v="0"/>
    <n v="5.0299999999999997E-4"/>
    <n v="0"/>
    <n v="668"/>
    <n v="85710"/>
    <n v="0"/>
    <n v="5.6400000000000005E-4"/>
    <n v="0"/>
    <n v="0"/>
  </r>
  <r>
    <x v="15"/>
    <x v="32"/>
    <n v="522"/>
    <n v="9506"/>
    <n v="1"/>
    <n v="3471356"/>
    <n v="1743376"/>
    <n v="1727980"/>
    <n v="30197"/>
    <m/>
    <n v="30197"/>
    <n v="1758177"/>
    <n v="2.3969999999999998E-3"/>
    <n v="4214.3502689999996"/>
    <n v="668"/>
    <n v="85710"/>
    <n v="-85042"/>
    <n v="2.6510000000000001E-3"/>
    <n v="-225.44634200000002"/>
    <n v="3988.9039269999994"/>
  </r>
  <r>
    <x v="15"/>
    <x v="10"/>
    <n v="522"/>
    <n v="9506"/>
    <n v="1"/>
    <n v="3471356"/>
    <n v="1743376"/>
    <n v="1727980"/>
    <n v="30197"/>
    <m/>
    <n v="30197"/>
    <n v="1758177"/>
    <n v="8.2000000000000001E-5"/>
    <n v="144.170514"/>
    <n v="668"/>
    <n v="85710"/>
    <n v="-85042"/>
    <n v="9.2E-5"/>
    <n v="-7.8238640000000004"/>
    <n v="136.34665000000001"/>
  </r>
  <r>
    <x v="15"/>
    <x v="11"/>
    <n v="522"/>
    <n v="9506"/>
    <n v="1"/>
    <n v="3471356"/>
    <n v="1743376"/>
    <n v="1727980"/>
    <n v="30197"/>
    <m/>
    <n v="30197"/>
    <n v="1758177"/>
    <n v="0"/>
    <n v="0"/>
    <n v="668"/>
    <n v="85710"/>
    <n v="-85042"/>
    <n v="0"/>
    <n v="0"/>
    <n v="0"/>
  </r>
  <r>
    <x v="15"/>
    <x v="12"/>
    <n v="522"/>
    <n v="9506"/>
    <n v="1"/>
    <n v="3471356"/>
    <n v="1743376"/>
    <n v="1727980"/>
    <n v="30197"/>
    <m/>
    <n v="30197"/>
    <n v="1758177"/>
    <n v="1.36E-4"/>
    <n v="239.11207200000001"/>
    <n v="668"/>
    <n v="85710"/>
    <n v="-85042"/>
    <n v="1.35E-4"/>
    <n v="-11.48067"/>
    <n v="227.63140200000001"/>
  </r>
  <r>
    <x v="15"/>
    <x v="14"/>
    <n v="522"/>
    <n v="9506"/>
    <n v="0"/>
    <n v="3471356"/>
    <n v="1743376"/>
    <n v="0"/>
    <n v="30197"/>
    <m/>
    <n v="0"/>
    <n v="0"/>
    <n v="1.2E-5"/>
    <n v="0"/>
    <n v="668"/>
    <n v="85710"/>
    <n v="0"/>
    <n v="1.2E-5"/>
    <n v="0"/>
    <n v="0"/>
  </r>
  <r>
    <x v="15"/>
    <x v="15"/>
    <n v="522"/>
    <n v="9506"/>
    <n v="0"/>
    <n v="3471356"/>
    <n v="1743376"/>
    <n v="0"/>
    <n v="30197"/>
    <m/>
    <n v="0"/>
    <n v="0"/>
    <n v="2.14E-4"/>
    <n v="0"/>
    <n v="668"/>
    <n v="85710"/>
    <n v="0"/>
    <n v="2.4000000000000001E-4"/>
    <n v="0"/>
    <n v="0"/>
  </r>
  <r>
    <x v="15"/>
    <x v="38"/>
    <n v="522"/>
    <n v="9506"/>
    <n v="0"/>
    <n v="3471356"/>
    <n v="1743376"/>
    <n v="0"/>
    <n v="30197"/>
    <m/>
    <n v="0"/>
    <n v="0"/>
    <n v="0"/>
    <n v="0"/>
    <n v="668"/>
    <n v="85710"/>
    <n v="0"/>
    <n v="0"/>
    <n v="0"/>
    <n v="0"/>
  </r>
  <r>
    <x v="15"/>
    <x v="17"/>
    <n v="522"/>
    <n v="9506"/>
    <n v="0"/>
    <n v="3471356"/>
    <n v="1743376"/>
    <n v="0"/>
    <n v="30197"/>
    <m/>
    <n v="0"/>
    <n v="0"/>
    <n v="2.1499999999999999E-4"/>
    <n v="0"/>
    <n v="668"/>
    <n v="85710"/>
    <n v="0"/>
    <n v="2.41E-4"/>
    <n v="0"/>
    <n v="0"/>
  </r>
  <r>
    <x v="15"/>
    <x v="34"/>
    <n v="522"/>
    <n v="9506"/>
    <n v="1"/>
    <n v="3471356"/>
    <n v="1743376"/>
    <n v="1727980"/>
    <n v="30197"/>
    <m/>
    <n v="30197"/>
    <n v="1758177"/>
    <n v="0"/>
    <n v="0"/>
    <n v="668"/>
    <n v="85710"/>
    <n v="-85042"/>
    <n v="0"/>
    <n v="0"/>
    <n v="0"/>
  </r>
  <r>
    <x v="15"/>
    <x v="35"/>
    <n v="522"/>
    <n v="9506"/>
    <n v="1"/>
    <n v="3471356"/>
    <n v="1743376"/>
    <n v="1727980"/>
    <n v="30197"/>
    <m/>
    <n v="30197"/>
    <n v="1758177"/>
    <n v="1.6000000000000001E-4"/>
    <n v="281.30832000000004"/>
    <n v="668"/>
    <n v="85710"/>
    <n v="-85042"/>
    <n v="1.76E-4"/>
    <n v="-14.967392"/>
    <n v="266.34092800000002"/>
  </r>
  <r>
    <x v="15"/>
    <x v="49"/>
    <n v="522"/>
    <n v="9506"/>
    <n v="1"/>
    <n v="3471356"/>
    <n v="1743376"/>
    <n v="1727980"/>
    <n v="30197"/>
    <m/>
    <n v="30197"/>
    <n v="1758177"/>
    <n v="0"/>
    <n v="0"/>
    <n v="668"/>
    <n v="85710"/>
    <n v="-85042"/>
    <n v="0"/>
    <n v="0"/>
    <n v="0"/>
  </r>
  <r>
    <x v="15"/>
    <x v="22"/>
    <n v="522"/>
    <n v="9506"/>
    <n v="1"/>
    <n v="3471356"/>
    <n v="1743376"/>
    <n v="1727980"/>
    <n v="30197"/>
    <m/>
    <n v="30197"/>
    <n v="1758177"/>
    <n v="4.6E-5"/>
    <n v="80.876142000000002"/>
    <n v="668"/>
    <n v="85710"/>
    <n v="-85042"/>
    <n v="2.5999999999999998E-5"/>
    <n v="-2.2110919999999998"/>
    <n v="78.665050000000008"/>
  </r>
  <r>
    <x v="15"/>
    <x v="0"/>
    <n v="523"/>
    <n v="9505"/>
    <n v="1"/>
    <n v="49520505"/>
    <n v="23155835"/>
    <n v="26364670"/>
    <n v="76831"/>
    <m/>
    <n v="76831"/>
    <n v="26441501"/>
    <n v="1.4239999999999999E-3"/>
    <n v="37652.697423999998"/>
    <n v="1726269"/>
    <n v="888570"/>
    <n v="837699"/>
    <n v="1.72E-3"/>
    <n v="1440.8422800000001"/>
    <n v="39093.539703999995"/>
  </r>
  <r>
    <x v="15"/>
    <x v="1"/>
    <n v="523"/>
    <n v="9505"/>
    <n v="1"/>
    <n v="49520505"/>
    <n v="23155835"/>
    <n v="26364670"/>
    <n v="76831"/>
    <m/>
    <n v="76831"/>
    <n v="26441501"/>
    <n v="1.4100000000000001E-4"/>
    <n v="3728.2516410000003"/>
    <n v="1726269"/>
    <n v="888570"/>
    <n v="837699"/>
    <n v="1.85E-4"/>
    <n v="154.97431499999999"/>
    <n v="3883.2259560000002"/>
  </r>
  <r>
    <x v="15"/>
    <x v="2"/>
    <n v="523"/>
    <n v="9505"/>
    <n v="1"/>
    <n v="49520505"/>
    <n v="23155835"/>
    <n v="26364670"/>
    <n v="76831"/>
    <m/>
    <n v="76831"/>
    <n v="26441501"/>
    <n v="4.7399999999999997E-4"/>
    <n v="12533.271473999999"/>
    <n v="1726269"/>
    <n v="888570"/>
    <n v="837699"/>
    <n v="4.5800000000000002E-4"/>
    <n v="383.66614200000004"/>
    <n v="12916.937615999999"/>
  </r>
  <r>
    <x v="15"/>
    <x v="30"/>
    <n v="523"/>
    <n v="9505"/>
    <n v="1"/>
    <n v="49520505"/>
    <n v="23155835"/>
    <n v="26364670"/>
    <n v="76831"/>
    <m/>
    <n v="76831"/>
    <n v="26441501"/>
    <n v="7.4250000000000002E-3"/>
    <n v="196328.144925"/>
    <n v="1726269"/>
    <n v="888570"/>
    <n v="837699"/>
    <n v="7.8079999999999998E-3"/>
    <n v="6540.7537919999995"/>
    <n v="202868.898717"/>
  </r>
  <r>
    <x v="15"/>
    <x v="4"/>
    <n v="523"/>
    <n v="9505"/>
    <n v="1"/>
    <n v="49520505"/>
    <n v="23155835"/>
    <n v="26364670"/>
    <n v="76831"/>
    <m/>
    <n v="76831"/>
    <n v="26441501"/>
    <n v="0"/>
    <n v="0"/>
    <n v="1726269"/>
    <n v="888570"/>
    <n v="837699"/>
    <n v="0"/>
    <n v="0"/>
    <n v="0"/>
  </r>
  <r>
    <x v="15"/>
    <x v="5"/>
    <n v="523"/>
    <n v="9505"/>
    <n v="0"/>
    <n v="49520505"/>
    <n v="23155835"/>
    <n v="0"/>
    <n v="76831"/>
    <m/>
    <n v="0"/>
    <n v="0"/>
    <n v="8.3999999999999995E-5"/>
    <n v="0"/>
    <n v="1726269"/>
    <n v="888570"/>
    <n v="0"/>
    <n v="9.3999999999999994E-5"/>
    <n v="0"/>
    <n v="0"/>
  </r>
  <r>
    <x v="15"/>
    <x v="6"/>
    <n v="523"/>
    <n v="9505"/>
    <n v="0"/>
    <n v="49520505"/>
    <n v="23155835"/>
    <n v="0"/>
    <n v="76831"/>
    <m/>
    <n v="0"/>
    <n v="0"/>
    <n v="1.3200000000000001E-4"/>
    <n v="0"/>
    <n v="1726269"/>
    <n v="888570"/>
    <n v="0"/>
    <n v="1.46E-4"/>
    <n v="0"/>
    <n v="0"/>
  </r>
  <r>
    <x v="15"/>
    <x v="31"/>
    <n v="523"/>
    <n v="9505"/>
    <n v="0"/>
    <n v="49520505"/>
    <n v="23155835"/>
    <n v="0"/>
    <n v="76831"/>
    <m/>
    <n v="0"/>
    <n v="0"/>
    <n v="2.6699999999999998E-4"/>
    <n v="0"/>
    <n v="1726269"/>
    <n v="888570"/>
    <n v="0"/>
    <n v="2.9500000000000001E-4"/>
    <n v="0"/>
    <n v="0"/>
  </r>
  <r>
    <x v="15"/>
    <x v="8"/>
    <n v="523"/>
    <n v="9505"/>
    <n v="0"/>
    <n v="49520505"/>
    <n v="23155835"/>
    <n v="0"/>
    <n v="76831"/>
    <m/>
    <n v="0"/>
    <n v="0"/>
    <n v="5.0299999999999997E-4"/>
    <n v="0"/>
    <n v="1726269"/>
    <n v="888570"/>
    <n v="0"/>
    <n v="5.6400000000000005E-4"/>
    <n v="0"/>
    <n v="0"/>
  </r>
  <r>
    <x v="15"/>
    <x v="32"/>
    <n v="523"/>
    <n v="9505"/>
    <n v="1"/>
    <n v="49520505"/>
    <n v="23155835"/>
    <n v="26364670"/>
    <n v="76831"/>
    <m/>
    <n v="76831"/>
    <n v="26441501"/>
    <n v="2.3969999999999998E-3"/>
    <n v="63380.277896999993"/>
    <n v="1726269"/>
    <n v="888570"/>
    <n v="837699"/>
    <n v="2.6510000000000001E-3"/>
    <n v="2220.740049"/>
    <n v="65601.017945999993"/>
  </r>
  <r>
    <x v="15"/>
    <x v="10"/>
    <n v="523"/>
    <n v="9505"/>
    <n v="1"/>
    <n v="49520505"/>
    <n v="23155835"/>
    <n v="26364670"/>
    <n v="76831"/>
    <m/>
    <n v="76831"/>
    <n v="26441501"/>
    <n v="8.2000000000000001E-5"/>
    <n v="2168.203082"/>
    <n v="1726269"/>
    <n v="888570"/>
    <n v="837699"/>
    <n v="9.2E-5"/>
    <n v="77.068308000000002"/>
    <n v="2245.2713899999999"/>
  </r>
  <r>
    <x v="15"/>
    <x v="11"/>
    <n v="523"/>
    <n v="9505"/>
    <n v="1"/>
    <n v="49520505"/>
    <n v="23155835"/>
    <n v="26364670"/>
    <n v="76831"/>
    <m/>
    <n v="76831"/>
    <n v="26441501"/>
    <n v="0"/>
    <n v="0"/>
    <n v="1726269"/>
    <n v="888570"/>
    <n v="837699"/>
    <n v="0"/>
    <n v="0"/>
    <n v="0"/>
  </r>
  <r>
    <x v="15"/>
    <x v="12"/>
    <n v="523"/>
    <n v="9505"/>
    <n v="1"/>
    <n v="49520505"/>
    <n v="23155835"/>
    <n v="26364670"/>
    <n v="76831"/>
    <m/>
    <n v="76831"/>
    <n v="26441501"/>
    <n v="1.36E-4"/>
    <n v="3596.044136"/>
    <n v="1726269"/>
    <n v="888570"/>
    <n v="837699"/>
    <n v="1.35E-4"/>
    <n v="113.089365"/>
    <n v="3709.1335009999998"/>
  </r>
  <r>
    <x v="15"/>
    <x v="48"/>
    <n v="523"/>
    <n v="9505"/>
    <n v="0"/>
    <n v="49520505"/>
    <n v="23155835"/>
    <n v="0"/>
    <n v="76831"/>
    <m/>
    <n v="0"/>
    <n v="0"/>
    <n v="0"/>
    <n v="0"/>
    <n v="1726269"/>
    <n v="888570"/>
    <n v="0"/>
    <n v="0"/>
    <n v="0"/>
    <n v="0"/>
  </r>
  <r>
    <x v="15"/>
    <x v="14"/>
    <n v="523"/>
    <n v="9505"/>
    <n v="0"/>
    <n v="49520505"/>
    <n v="23155835"/>
    <n v="0"/>
    <n v="76831"/>
    <m/>
    <n v="0"/>
    <n v="0"/>
    <n v="1.2E-5"/>
    <n v="0"/>
    <n v="1726269"/>
    <n v="888570"/>
    <n v="0"/>
    <n v="1.2E-5"/>
    <n v="0"/>
    <n v="0"/>
  </r>
  <r>
    <x v="15"/>
    <x v="15"/>
    <n v="523"/>
    <n v="9505"/>
    <n v="0"/>
    <n v="49520505"/>
    <n v="23155835"/>
    <n v="0"/>
    <n v="76831"/>
    <m/>
    <n v="0"/>
    <n v="0"/>
    <n v="2.14E-4"/>
    <n v="0"/>
    <n v="1726269"/>
    <n v="888570"/>
    <n v="0"/>
    <n v="2.4000000000000001E-4"/>
    <n v="0"/>
    <n v="0"/>
  </r>
  <r>
    <x v="15"/>
    <x v="17"/>
    <n v="523"/>
    <n v="9505"/>
    <n v="0"/>
    <n v="49520505"/>
    <n v="23155835"/>
    <n v="0"/>
    <n v="76831"/>
    <m/>
    <n v="0"/>
    <n v="0"/>
    <n v="2.1499999999999999E-4"/>
    <n v="0"/>
    <n v="1726269"/>
    <n v="888570"/>
    <n v="0"/>
    <n v="2.41E-4"/>
    <n v="0"/>
    <n v="0"/>
  </r>
  <r>
    <x v="15"/>
    <x v="34"/>
    <n v="523"/>
    <n v="9505"/>
    <n v="1"/>
    <n v="49520505"/>
    <n v="23155835"/>
    <n v="26364670"/>
    <n v="76831"/>
    <m/>
    <n v="76831"/>
    <n v="26441501"/>
    <n v="0"/>
    <n v="0"/>
    <n v="1726269"/>
    <n v="888570"/>
    <n v="837699"/>
    <n v="0"/>
    <n v="0"/>
    <n v="0"/>
  </r>
  <r>
    <x v="15"/>
    <x v="35"/>
    <n v="523"/>
    <n v="9505"/>
    <n v="1"/>
    <n v="49520505"/>
    <n v="23155835"/>
    <n v="26364670"/>
    <n v="76831"/>
    <m/>
    <n v="76831"/>
    <n v="26441501"/>
    <n v="1.6000000000000001E-4"/>
    <n v="4230.6401599999999"/>
    <n v="1726269"/>
    <n v="888570"/>
    <n v="837699"/>
    <n v="1.76E-4"/>
    <n v="147.435024"/>
    <n v="4378.0751840000003"/>
  </r>
  <r>
    <x v="15"/>
    <x v="49"/>
    <n v="523"/>
    <n v="9505"/>
    <n v="1"/>
    <n v="49520505"/>
    <n v="23155835"/>
    <n v="26364670"/>
    <n v="76831"/>
    <m/>
    <n v="76831"/>
    <n v="26441501"/>
    <n v="0"/>
    <n v="0"/>
    <n v="1726269"/>
    <n v="888570"/>
    <n v="837699"/>
    <n v="0"/>
    <n v="0"/>
    <n v="0"/>
  </r>
  <r>
    <x v="15"/>
    <x v="22"/>
    <n v="523"/>
    <n v="9505"/>
    <n v="1"/>
    <n v="49520505"/>
    <n v="23155835"/>
    <n v="26364670"/>
    <n v="76831"/>
    <m/>
    <n v="76831"/>
    <n v="26441501"/>
    <n v="4.6E-5"/>
    <n v="1216.3090460000001"/>
    <n v="1726269"/>
    <n v="888570"/>
    <n v="837699"/>
    <n v="2.5999999999999998E-5"/>
    <n v="21.780173999999999"/>
    <n v="1238.0892200000001"/>
  </r>
  <r>
    <x v="16"/>
    <x v="0"/>
    <n v="525"/>
    <n v="8031"/>
    <n v="0.9"/>
    <n v="11861705"/>
    <n v="8781179"/>
    <n v="2772473.4"/>
    <n v="81600"/>
    <m/>
    <n v="73440"/>
    <n v="2845913.4"/>
    <n v="1.4239999999999999E-3"/>
    <n v="4052.5806815999995"/>
    <n v="3005365"/>
    <n v="0"/>
    <n v="2704828.5"/>
    <n v="1.72E-3"/>
    <n v="4652.3050199999998"/>
    <n v="8704.8857016000002"/>
  </r>
  <r>
    <x v="16"/>
    <x v="1"/>
    <n v="525"/>
    <n v="8031"/>
    <n v="0.9"/>
    <n v="11861705"/>
    <n v="8781179"/>
    <n v="2772473.4"/>
    <n v="81600"/>
    <m/>
    <n v="73440"/>
    <n v="2845913.4"/>
    <n v="1.4100000000000001E-4"/>
    <n v="401.2737894"/>
    <n v="3005365"/>
    <n v="0"/>
    <n v="2704828.5"/>
    <n v="1.85E-4"/>
    <n v="500.39327249999997"/>
    <n v="901.66706189999991"/>
  </r>
  <r>
    <x v="16"/>
    <x v="2"/>
    <n v="525"/>
    <n v="8031"/>
    <n v="0.9"/>
    <n v="11861705"/>
    <n v="8781179"/>
    <n v="2772473.4"/>
    <n v="81600"/>
    <m/>
    <n v="73440"/>
    <n v="2845913.4"/>
    <n v="4.7399999999999997E-4"/>
    <n v="1348.9629516"/>
    <n v="3005365"/>
    <n v="0"/>
    <n v="2704828.5"/>
    <n v="4.5800000000000002E-4"/>
    <n v="1238.811453"/>
    <n v="2587.7744045999998"/>
  </r>
  <r>
    <x v="16"/>
    <x v="30"/>
    <n v="525"/>
    <n v="8031"/>
    <n v="0.9"/>
    <n v="11861705"/>
    <n v="8781179"/>
    <n v="2772473.4"/>
    <n v="81600"/>
    <m/>
    <n v="73440"/>
    <n v="2845913.4"/>
    <n v="7.4250000000000002E-3"/>
    <n v="21130.906995000001"/>
    <n v="3005365"/>
    <n v="0"/>
    <n v="2704828.5"/>
    <n v="7.8079999999999998E-3"/>
    <n v="21119.300928000001"/>
    <n v="42250.207923000002"/>
  </r>
  <r>
    <x v="16"/>
    <x v="4"/>
    <n v="525"/>
    <n v="8031"/>
    <n v="0.9"/>
    <n v="11861705"/>
    <n v="8781179"/>
    <n v="2772473.4"/>
    <n v="81600"/>
    <m/>
    <n v="73440"/>
    <n v="2845913.4"/>
    <n v="0"/>
    <n v="0"/>
    <n v="3005365"/>
    <n v="0"/>
    <n v="2704828.5"/>
    <n v="0"/>
    <n v="0"/>
    <n v="0"/>
  </r>
  <r>
    <x v="16"/>
    <x v="5"/>
    <n v="525"/>
    <n v="8031"/>
    <n v="0"/>
    <n v="11861705"/>
    <n v="8781179"/>
    <n v="0"/>
    <n v="81600"/>
    <m/>
    <n v="0"/>
    <n v="0"/>
    <n v="8.3999999999999995E-5"/>
    <n v="0"/>
    <n v="3005365"/>
    <n v="0"/>
    <n v="0"/>
    <n v="9.3999999999999994E-5"/>
    <n v="0"/>
    <n v="0"/>
  </r>
  <r>
    <x v="16"/>
    <x v="6"/>
    <n v="525"/>
    <n v="8031"/>
    <n v="0"/>
    <n v="11861705"/>
    <n v="8781179"/>
    <n v="0"/>
    <n v="81600"/>
    <m/>
    <n v="0"/>
    <n v="0"/>
    <n v="1.3200000000000001E-4"/>
    <n v="0"/>
    <n v="3005365"/>
    <n v="0"/>
    <n v="0"/>
    <n v="1.46E-4"/>
    <n v="0"/>
    <n v="0"/>
  </r>
  <r>
    <x v="16"/>
    <x v="31"/>
    <n v="525"/>
    <n v="8031"/>
    <n v="0"/>
    <n v="11861705"/>
    <n v="8781179"/>
    <n v="0"/>
    <n v="81600"/>
    <m/>
    <n v="0"/>
    <n v="0"/>
    <n v="2.6699999999999998E-4"/>
    <n v="0"/>
    <n v="3005365"/>
    <n v="0"/>
    <n v="0"/>
    <n v="2.9500000000000001E-4"/>
    <n v="0"/>
    <n v="0"/>
  </r>
  <r>
    <x v="16"/>
    <x v="8"/>
    <n v="525"/>
    <n v="8031"/>
    <n v="0"/>
    <n v="11861705"/>
    <n v="8781179"/>
    <n v="0"/>
    <n v="81600"/>
    <m/>
    <n v="0"/>
    <n v="0"/>
    <n v="5.0299999999999997E-4"/>
    <n v="0"/>
    <n v="3005365"/>
    <n v="0"/>
    <n v="0"/>
    <n v="5.6400000000000005E-4"/>
    <n v="0"/>
    <n v="0"/>
  </r>
  <r>
    <x v="16"/>
    <x v="32"/>
    <n v="525"/>
    <n v="8031"/>
    <n v="0.9"/>
    <n v="11861705"/>
    <n v="8781179"/>
    <n v="2772473.4"/>
    <n v="81600"/>
    <m/>
    <n v="73440"/>
    <n v="2845913.4"/>
    <n v="2.3969999999999998E-3"/>
    <n v="6821.6544197999992"/>
    <n v="3005365"/>
    <n v="0"/>
    <n v="2704828.5"/>
    <n v="2.6510000000000001E-3"/>
    <n v="7170.5003535000005"/>
    <n v="13992.154773300001"/>
  </r>
  <r>
    <x v="16"/>
    <x v="10"/>
    <n v="525"/>
    <n v="8031"/>
    <n v="0.9"/>
    <n v="11861705"/>
    <n v="8781179"/>
    <n v="2772473.4"/>
    <n v="81600"/>
    <m/>
    <n v="73440"/>
    <n v="2845913.4"/>
    <n v="8.2000000000000001E-5"/>
    <n v="233.36489879999999"/>
    <n v="3005365"/>
    <n v="0"/>
    <n v="2704828.5"/>
    <n v="9.2E-5"/>
    <n v="248.844222"/>
    <n v="482.20912079999999"/>
  </r>
  <r>
    <x v="16"/>
    <x v="11"/>
    <n v="525"/>
    <n v="8031"/>
    <n v="0.9"/>
    <n v="11861705"/>
    <n v="8781179"/>
    <n v="2772473.4"/>
    <n v="81600"/>
    <m/>
    <n v="73440"/>
    <n v="2845913.4"/>
    <n v="0"/>
    <n v="0"/>
    <n v="3005365"/>
    <n v="0"/>
    <n v="2704828.5"/>
    <n v="0"/>
    <n v="0"/>
    <n v="0"/>
  </r>
  <r>
    <x v="16"/>
    <x v="12"/>
    <n v="525"/>
    <n v="8031"/>
    <n v="0.9"/>
    <n v="11861705"/>
    <n v="8781179"/>
    <n v="2772473.4"/>
    <n v="81600"/>
    <m/>
    <n v="73440"/>
    <n v="2845913.4"/>
    <n v="1.36E-4"/>
    <n v="387.04422239999997"/>
    <n v="3005365"/>
    <n v="0"/>
    <n v="2704828.5"/>
    <n v="1.35E-4"/>
    <n v="365.15184750000003"/>
    <n v="752.1960699"/>
  </r>
  <r>
    <x v="16"/>
    <x v="14"/>
    <n v="525"/>
    <n v="8031"/>
    <n v="0"/>
    <n v="11861705"/>
    <n v="8781179"/>
    <n v="0"/>
    <n v="81600"/>
    <m/>
    <n v="0"/>
    <n v="0"/>
    <n v="1.2E-5"/>
    <n v="0"/>
    <n v="3005365"/>
    <n v="0"/>
    <n v="0"/>
    <n v="1.2E-5"/>
    <n v="0"/>
    <n v="0"/>
  </r>
  <r>
    <x v="16"/>
    <x v="15"/>
    <n v="525"/>
    <n v="8031"/>
    <n v="0"/>
    <n v="11861705"/>
    <n v="8781179"/>
    <n v="0"/>
    <n v="81600"/>
    <m/>
    <n v="0"/>
    <n v="0"/>
    <n v="2.14E-4"/>
    <n v="0"/>
    <n v="3005365"/>
    <n v="0"/>
    <n v="0"/>
    <n v="2.4000000000000001E-4"/>
    <n v="0"/>
    <n v="0"/>
  </r>
  <r>
    <x v="16"/>
    <x v="17"/>
    <n v="525"/>
    <n v="8031"/>
    <n v="0"/>
    <n v="11861705"/>
    <n v="8781179"/>
    <n v="0"/>
    <n v="81600"/>
    <m/>
    <n v="0"/>
    <n v="0"/>
    <n v="2.1499999999999999E-4"/>
    <n v="0"/>
    <n v="3005365"/>
    <n v="0"/>
    <n v="0"/>
    <n v="2.41E-4"/>
    <n v="0"/>
    <n v="0"/>
  </r>
  <r>
    <x v="16"/>
    <x v="34"/>
    <n v="525"/>
    <n v="8031"/>
    <n v="0.9"/>
    <n v="11861705"/>
    <n v="8781179"/>
    <n v="2772473.4"/>
    <n v="81600"/>
    <m/>
    <n v="73440"/>
    <n v="2845913.4"/>
    <n v="0"/>
    <n v="0"/>
    <n v="3005365"/>
    <n v="0"/>
    <n v="2704828.5"/>
    <n v="0"/>
    <n v="0"/>
    <n v="0"/>
  </r>
  <r>
    <x v="16"/>
    <x v="35"/>
    <n v="525"/>
    <n v="8031"/>
    <n v="0.9"/>
    <n v="11861705"/>
    <n v="8781179"/>
    <n v="2772473.4"/>
    <n v="81600"/>
    <m/>
    <n v="73440"/>
    <n v="2845913.4"/>
    <n v="1.6000000000000001E-4"/>
    <n v="455.34614400000004"/>
    <n v="3005365"/>
    <n v="0"/>
    <n v="2704828.5"/>
    <n v="1.76E-4"/>
    <n v="476.04981599999996"/>
    <n v="931.39596000000006"/>
  </r>
  <r>
    <x v="16"/>
    <x v="50"/>
    <n v="525"/>
    <n v="8031"/>
    <n v="0.9"/>
    <n v="11861705"/>
    <n v="8781179"/>
    <n v="2772473.4"/>
    <n v="81600"/>
    <m/>
    <n v="73440"/>
    <n v="2845913.4"/>
    <n v="0"/>
    <n v="0"/>
    <n v="3005365"/>
    <n v="0"/>
    <n v="2704828.5"/>
    <n v="0"/>
    <n v="0"/>
    <n v="0"/>
  </r>
  <r>
    <x v="16"/>
    <x v="22"/>
    <n v="525"/>
    <n v="8031"/>
    <n v="0.9"/>
    <n v="11861705"/>
    <n v="8781179"/>
    <n v="2772473.4"/>
    <n v="81600"/>
    <m/>
    <n v="73440"/>
    <n v="2845913.4"/>
    <n v="4.6E-5"/>
    <n v="130.9120164"/>
    <n v="3005365"/>
    <n v="0"/>
    <n v="2704828.5"/>
    <n v="2.5999999999999998E-5"/>
    <n v="70.325541000000001"/>
    <n v="201.23755740000001"/>
  </r>
  <r>
    <x v="16"/>
    <x v="0"/>
    <n v="526"/>
    <n v="9510"/>
    <n v="0.9"/>
    <n v="12989756"/>
    <n v="10677486"/>
    <n v="2081043"/>
    <n v="61826"/>
    <m/>
    <n v="55643.4"/>
    <n v="2136686.4"/>
    <n v="1.4239999999999999E-3"/>
    <n v="3042.6414335999998"/>
    <n v="1691648"/>
    <n v="0"/>
    <n v="1522483.2"/>
    <n v="1.72E-3"/>
    <n v="2618.671104"/>
    <n v="5661.3125375999998"/>
  </r>
  <r>
    <x v="16"/>
    <x v="1"/>
    <n v="526"/>
    <n v="9510"/>
    <n v="0.9"/>
    <n v="12989756"/>
    <n v="10677486"/>
    <n v="2081043"/>
    <n v="61826"/>
    <m/>
    <n v="55643.4"/>
    <n v="2136686.4"/>
    <n v="1.4100000000000001E-4"/>
    <n v="301.27278240000004"/>
    <n v="1691648"/>
    <n v="0"/>
    <n v="1522483.2"/>
    <n v="1.85E-4"/>
    <n v="281.65939199999997"/>
    <n v="582.93217440000001"/>
  </r>
  <r>
    <x v="16"/>
    <x v="2"/>
    <n v="526"/>
    <n v="9510"/>
    <n v="0.9"/>
    <n v="12989756"/>
    <n v="10677486"/>
    <n v="2081043"/>
    <n v="61826"/>
    <m/>
    <n v="55643.4"/>
    <n v="2136686.4"/>
    <n v="4.7399999999999997E-4"/>
    <n v="1012.7893535999999"/>
    <n v="1691648"/>
    <n v="0"/>
    <n v="1522483.2"/>
    <n v="4.5800000000000002E-4"/>
    <n v="697.29730559999996"/>
    <n v="1710.0866591999998"/>
  </r>
  <r>
    <x v="16"/>
    <x v="30"/>
    <n v="526"/>
    <n v="9510"/>
    <n v="0.9"/>
    <n v="12989756"/>
    <n v="10677486"/>
    <n v="2081043"/>
    <n v="61826"/>
    <m/>
    <n v="55643.4"/>
    <n v="2136686.4"/>
    <n v="7.4250000000000002E-3"/>
    <n v="15864.89652"/>
    <n v="1691648"/>
    <n v="0"/>
    <n v="1522483.2"/>
    <n v="7.8079999999999998E-3"/>
    <n v="11887.548825599999"/>
    <n v="27752.445345599997"/>
  </r>
  <r>
    <x v="16"/>
    <x v="4"/>
    <n v="526"/>
    <n v="9510"/>
    <n v="0.9"/>
    <n v="12989756"/>
    <n v="10677486"/>
    <n v="2081043"/>
    <n v="61826"/>
    <m/>
    <n v="55643.4"/>
    <n v="2136686.4"/>
    <n v="0"/>
    <n v="0"/>
    <n v="1691648"/>
    <n v="0"/>
    <n v="1522483.2"/>
    <n v="0"/>
    <n v="0"/>
    <n v="0"/>
  </r>
  <r>
    <x v="16"/>
    <x v="5"/>
    <n v="526"/>
    <n v="9510"/>
    <n v="0"/>
    <n v="12989756"/>
    <n v="10677486"/>
    <n v="0"/>
    <n v="61826"/>
    <m/>
    <n v="0"/>
    <n v="0"/>
    <n v="8.3999999999999995E-5"/>
    <n v="0"/>
    <n v="1691648"/>
    <n v="0"/>
    <n v="0"/>
    <n v="9.3999999999999994E-5"/>
    <n v="0"/>
    <n v="0"/>
  </r>
  <r>
    <x v="16"/>
    <x v="6"/>
    <n v="526"/>
    <n v="9510"/>
    <n v="0"/>
    <n v="12989756"/>
    <n v="10677486"/>
    <n v="0"/>
    <n v="61826"/>
    <m/>
    <n v="0"/>
    <n v="0"/>
    <n v="1.3200000000000001E-4"/>
    <n v="0"/>
    <n v="1691648"/>
    <n v="0"/>
    <n v="0"/>
    <n v="1.46E-4"/>
    <n v="0"/>
    <n v="0"/>
  </r>
  <r>
    <x v="16"/>
    <x v="31"/>
    <n v="526"/>
    <n v="9510"/>
    <n v="0"/>
    <n v="12989756"/>
    <n v="10677486"/>
    <n v="0"/>
    <n v="61826"/>
    <m/>
    <n v="0"/>
    <n v="0"/>
    <n v="2.6699999999999998E-4"/>
    <n v="0"/>
    <n v="1691648"/>
    <n v="0"/>
    <n v="0"/>
    <n v="2.9500000000000001E-4"/>
    <n v="0"/>
    <n v="0"/>
  </r>
  <r>
    <x v="16"/>
    <x v="8"/>
    <n v="526"/>
    <n v="9510"/>
    <n v="0"/>
    <n v="12989756"/>
    <n v="10677486"/>
    <n v="0"/>
    <n v="61826"/>
    <m/>
    <n v="0"/>
    <n v="0"/>
    <n v="5.0299999999999997E-4"/>
    <n v="0"/>
    <n v="1691648"/>
    <n v="0"/>
    <n v="0"/>
    <n v="5.6400000000000005E-4"/>
    <n v="0"/>
    <n v="0"/>
  </r>
  <r>
    <x v="16"/>
    <x v="32"/>
    <n v="526"/>
    <n v="9510"/>
    <n v="0.9"/>
    <n v="12989756"/>
    <n v="10677486"/>
    <n v="2081043"/>
    <n v="61826"/>
    <m/>
    <n v="55643.4"/>
    <n v="2136686.4"/>
    <n v="2.3969999999999998E-3"/>
    <n v="5121.6373007999991"/>
    <n v="1691648"/>
    <n v="0"/>
    <n v="1522483.2"/>
    <n v="2.6510000000000001E-3"/>
    <n v="4036.1029632"/>
    <n v="9157.740264"/>
  </r>
  <r>
    <x v="16"/>
    <x v="10"/>
    <n v="526"/>
    <n v="9510"/>
    <n v="0.9"/>
    <n v="12989756"/>
    <n v="10677486"/>
    <n v="2081043"/>
    <n v="61826"/>
    <m/>
    <n v="55643.4"/>
    <n v="2136686.4"/>
    <n v="8.2000000000000001E-5"/>
    <n v="175.2082848"/>
    <n v="1691648"/>
    <n v="0"/>
    <n v="1522483.2"/>
    <n v="9.2E-5"/>
    <n v="140.06845440000001"/>
    <n v="315.27673920000001"/>
  </r>
  <r>
    <x v="16"/>
    <x v="11"/>
    <n v="526"/>
    <n v="9510"/>
    <n v="0.9"/>
    <n v="12989756"/>
    <n v="10677486"/>
    <n v="2081043"/>
    <n v="61826"/>
    <m/>
    <n v="55643.4"/>
    <n v="2136686.4"/>
    <n v="0"/>
    <n v="0"/>
    <n v="1691648"/>
    <n v="0"/>
    <n v="1522483.2"/>
    <n v="0"/>
    <n v="0"/>
    <n v="0"/>
  </r>
  <r>
    <x v="16"/>
    <x v="12"/>
    <n v="526"/>
    <n v="9510"/>
    <n v="0.9"/>
    <n v="12989756"/>
    <n v="10677486"/>
    <n v="2081043"/>
    <n v="61826"/>
    <m/>
    <n v="55643.4"/>
    <n v="2136686.4"/>
    <n v="1.36E-4"/>
    <n v="290.5893504"/>
    <n v="1691648"/>
    <n v="0"/>
    <n v="1522483.2"/>
    <n v="1.35E-4"/>
    <n v="205.53523200000001"/>
    <n v="496.12458240000001"/>
  </r>
  <r>
    <x v="16"/>
    <x v="14"/>
    <n v="526"/>
    <n v="9510"/>
    <n v="0"/>
    <n v="12989756"/>
    <n v="10677486"/>
    <n v="0"/>
    <n v="61826"/>
    <m/>
    <n v="0"/>
    <n v="0"/>
    <n v="1.2E-5"/>
    <n v="0"/>
    <n v="1691648"/>
    <n v="0"/>
    <n v="0"/>
    <n v="1.2E-5"/>
    <n v="0"/>
    <n v="0"/>
  </r>
  <r>
    <x v="16"/>
    <x v="15"/>
    <n v="526"/>
    <n v="9510"/>
    <n v="0"/>
    <n v="12989756"/>
    <n v="10677486"/>
    <n v="0"/>
    <n v="61826"/>
    <m/>
    <n v="0"/>
    <n v="0"/>
    <n v="2.14E-4"/>
    <n v="0"/>
    <n v="1691648"/>
    <n v="0"/>
    <n v="0"/>
    <n v="2.4000000000000001E-4"/>
    <n v="0"/>
    <n v="0"/>
  </r>
  <r>
    <x v="16"/>
    <x v="51"/>
    <n v="526"/>
    <n v="9510"/>
    <n v="0"/>
    <n v="12989756"/>
    <n v="10677486"/>
    <n v="0"/>
    <n v="61826"/>
    <m/>
    <n v="0"/>
    <n v="0"/>
    <n v="0"/>
    <n v="0"/>
    <n v="1691648"/>
    <n v="0"/>
    <n v="0"/>
    <n v="0"/>
    <n v="0"/>
    <n v="0"/>
  </r>
  <r>
    <x v="16"/>
    <x v="17"/>
    <n v="526"/>
    <n v="9510"/>
    <n v="0"/>
    <n v="12989756"/>
    <n v="10677486"/>
    <n v="0"/>
    <n v="61826"/>
    <m/>
    <n v="0"/>
    <n v="0"/>
    <n v="2.1499999999999999E-4"/>
    <n v="0"/>
    <n v="1691648"/>
    <n v="0"/>
    <n v="0"/>
    <n v="2.41E-4"/>
    <n v="0"/>
    <n v="0"/>
  </r>
  <r>
    <x v="16"/>
    <x v="34"/>
    <n v="526"/>
    <n v="9510"/>
    <n v="0.9"/>
    <n v="12989756"/>
    <n v="10677486"/>
    <n v="2081043"/>
    <n v="61826"/>
    <m/>
    <n v="55643.4"/>
    <n v="2136686.4"/>
    <n v="0"/>
    <n v="0"/>
    <n v="1691648"/>
    <n v="0"/>
    <n v="1522483.2"/>
    <n v="0"/>
    <n v="0"/>
    <n v="0"/>
  </r>
  <r>
    <x v="16"/>
    <x v="35"/>
    <n v="526"/>
    <n v="9510"/>
    <n v="0.9"/>
    <n v="12989756"/>
    <n v="10677486"/>
    <n v="2081043"/>
    <n v="61826"/>
    <m/>
    <n v="55643.4"/>
    <n v="2136686.4"/>
    <n v="1.6000000000000001E-4"/>
    <n v="341.86982399999999"/>
    <n v="1691648"/>
    <n v="0"/>
    <n v="1522483.2"/>
    <n v="1.76E-4"/>
    <n v="267.95704319999999"/>
    <n v="609.82686719999992"/>
  </r>
  <r>
    <x v="16"/>
    <x v="50"/>
    <n v="526"/>
    <n v="9510"/>
    <n v="0.9"/>
    <n v="12989756"/>
    <n v="10677486"/>
    <n v="2081043"/>
    <n v="61826"/>
    <m/>
    <n v="55643.4"/>
    <n v="2136686.4"/>
    <n v="0"/>
    <n v="0"/>
    <n v="1691648"/>
    <n v="0"/>
    <n v="1522483.2"/>
    <n v="0"/>
    <n v="0"/>
    <n v="0"/>
  </r>
  <r>
    <x v="16"/>
    <x v="22"/>
    <n v="526"/>
    <n v="9510"/>
    <n v="0.9"/>
    <n v="12989756"/>
    <n v="10677486"/>
    <n v="2081043"/>
    <n v="61826"/>
    <m/>
    <n v="55643.4"/>
    <n v="2136686.4"/>
    <n v="4.6E-5"/>
    <n v="98.287574399999997"/>
    <n v="1691648"/>
    <n v="0"/>
    <n v="1522483.2"/>
    <n v="2.5999999999999998E-5"/>
    <n v="39.584563199999998"/>
    <n v="137.8721376"/>
  </r>
  <r>
    <x v="17"/>
    <x v="0"/>
    <n v="430"/>
    <n v="8400"/>
    <n v="0.9"/>
    <n v="72419545"/>
    <n v="11524907"/>
    <n v="54805174.200000003"/>
    <n v="398561"/>
    <m/>
    <n v="358704.9"/>
    <n v="55163879.100000001"/>
    <n v="1.4239999999999999E-3"/>
    <n v="78553.363838399993"/>
    <n v="19475540"/>
    <n v="11743697"/>
    <n v="6958658.7000000002"/>
    <n v="1.72E-3"/>
    <n v="11968.892964000001"/>
    <n v="90522.256802399992"/>
  </r>
  <r>
    <x v="17"/>
    <x v="1"/>
    <n v="430"/>
    <n v="8400"/>
    <n v="0.9"/>
    <n v="72419545"/>
    <n v="11524907"/>
    <n v="54805174.200000003"/>
    <n v="398561"/>
    <m/>
    <n v="358704.9"/>
    <n v="55163879.100000001"/>
    <n v="1.4100000000000001E-4"/>
    <n v="7778.1069531000012"/>
    <n v="19475540"/>
    <n v="11743697"/>
    <n v="6958658.7000000002"/>
    <n v="1.85E-4"/>
    <n v="1287.3518595"/>
    <n v="9065.4588126000017"/>
  </r>
  <r>
    <x v="17"/>
    <x v="2"/>
    <n v="430"/>
    <n v="8400"/>
    <n v="0.9"/>
    <n v="72419545"/>
    <n v="11524907"/>
    <n v="54805174.200000003"/>
    <n v="398561"/>
    <m/>
    <n v="358704.9"/>
    <n v="55163879.100000001"/>
    <n v="4.7399999999999997E-4"/>
    <n v="26147.678693400001"/>
    <n v="19475540"/>
    <n v="11743697"/>
    <n v="6958658.7000000002"/>
    <n v="4.5800000000000002E-4"/>
    <n v="3187.0656846000002"/>
    <n v="29334.744378000003"/>
  </r>
  <r>
    <x v="17"/>
    <x v="3"/>
    <n v="430"/>
    <n v="8400"/>
    <n v="0.9"/>
    <n v="72419545"/>
    <n v="11524907"/>
    <n v="54805174.200000003"/>
    <n v="398561"/>
    <m/>
    <n v="358704.9"/>
    <n v="55163879.100000001"/>
    <n v="5.4999999999999997E-3"/>
    <n v="303401.33504999999"/>
    <n v="19475540"/>
    <n v="11743697"/>
    <n v="6958658.7000000002"/>
    <n v="5.8060000000000004E-3"/>
    <n v="40401.972412200004"/>
    <n v="343803.3074622"/>
  </r>
  <r>
    <x v="17"/>
    <x v="4"/>
    <n v="430"/>
    <n v="8400"/>
    <n v="0.9"/>
    <n v="72419545"/>
    <n v="11524907"/>
    <n v="54805174.200000003"/>
    <n v="398561"/>
    <m/>
    <n v="358704.9"/>
    <n v="55163879.100000001"/>
    <n v="0"/>
    <n v="0"/>
    <n v="19475540"/>
    <n v="11743697"/>
    <n v="6958658.7000000002"/>
    <n v="0"/>
    <n v="0"/>
    <n v="0"/>
  </r>
  <r>
    <x v="17"/>
    <x v="5"/>
    <n v="430"/>
    <n v="8400"/>
    <n v="0.9"/>
    <n v="72419545"/>
    <n v="11524907"/>
    <n v="54805174.200000003"/>
    <n v="398561"/>
    <m/>
    <n v="358704.9"/>
    <n v="55163879.100000001"/>
    <n v="8.3999999999999995E-5"/>
    <n v="4633.7658443999999"/>
    <n v="19475540"/>
    <n v="11743697"/>
    <n v="6958658.7000000002"/>
    <n v="9.3999999999999994E-5"/>
    <n v="654.11391779999997"/>
    <n v="5287.8797622000002"/>
  </r>
  <r>
    <x v="17"/>
    <x v="6"/>
    <n v="430"/>
    <n v="8400"/>
    <n v="0.9"/>
    <n v="72419545"/>
    <n v="11524907"/>
    <n v="54805174.200000003"/>
    <n v="398561"/>
    <m/>
    <n v="358704.9"/>
    <n v="55163879.100000001"/>
    <n v="1.3200000000000001E-4"/>
    <n v="7281.6320412000005"/>
    <n v="19475540"/>
    <n v="11743697"/>
    <n v="6958658.7000000002"/>
    <n v="1.46E-4"/>
    <n v="1015.9641702"/>
    <n v="8297.5962114000013"/>
  </r>
  <r>
    <x v="17"/>
    <x v="7"/>
    <n v="430"/>
    <n v="8400"/>
    <n v="0.9"/>
    <n v="72419545"/>
    <n v="11524907"/>
    <n v="54805174.200000003"/>
    <n v="398561"/>
    <m/>
    <n v="358704.9"/>
    <n v="55163879.100000001"/>
    <n v="1.8799999999999999E-4"/>
    <n v="10370.8092708"/>
    <n v="19475540"/>
    <n v="11743697"/>
    <n v="6958658.7000000002"/>
    <n v="2.1100000000000001E-4"/>
    <n v="1468.2769857000001"/>
    <n v="11839.086256500001"/>
  </r>
  <r>
    <x v="17"/>
    <x v="8"/>
    <n v="430"/>
    <n v="8400"/>
    <n v="0.9"/>
    <n v="72419545"/>
    <n v="11524907"/>
    <n v="54805174.200000003"/>
    <n v="398561"/>
    <m/>
    <n v="358704.9"/>
    <n v="55163879.100000001"/>
    <n v="5.0299999999999997E-4"/>
    <n v="27747.431187300001"/>
    <n v="19475540"/>
    <n v="11743697"/>
    <n v="6958658.7000000002"/>
    <n v="5.6400000000000005E-4"/>
    <n v="3924.6835068000005"/>
    <n v="31672.114694100001"/>
  </r>
  <r>
    <x v="17"/>
    <x v="24"/>
    <n v="430"/>
    <n v="8400"/>
    <n v="0.9"/>
    <n v="72419545"/>
    <n v="11524907"/>
    <n v="54805174.200000003"/>
    <n v="398561"/>
    <m/>
    <n v="358704.9"/>
    <n v="55163879.100000001"/>
    <n v="4.6999999999999997E-5"/>
    <n v="2592.7023177000001"/>
    <n v="19475540"/>
    <n v="11743697"/>
    <n v="6958658.7000000002"/>
    <n v="5.3999999999999998E-5"/>
    <n v="375.76756979999999"/>
    <n v="2968.4698874999999"/>
  </r>
  <r>
    <x v="17"/>
    <x v="52"/>
    <n v="430"/>
    <n v="8400"/>
    <n v="0.9"/>
    <n v="72419545"/>
    <n v="11524907"/>
    <n v="54805174.200000003"/>
    <n v="398561"/>
    <m/>
    <n v="358704.9"/>
    <n v="55163879.100000001"/>
    <n v="9.2199999999999997E-4"/>
    <n v="50861.096530199997"/>
    <n v="19475540"/>
    <n v="11743697"/>
    <n v="6958658.7000000002"/>
    <n v="1.0759999999999999E-3"/>
    <n v="7487.5167611999996"/>
    <n v="58348.613291399997"/>
  </r>
  <r>
    <x v="17"/>
    <x v="10"/>
    <n v="430"/>
    <n v="8400"/>
    <n v="0.9"/>
    <n v="72419545"/>
    <n v="11524907"/>
    <n v="54805174.200000003"/>
    <n v="398561"/>
    <m/>
    <n v="358704.9"/>
    <n v="55163879.100000001"/>
    <n v="8.2000000000000001E-5"/>
    <n v="4523.4380861999998"/>
    <n v="19475540"/>
    <n v="11743697"/>
    <n v="6958658.7000000002"/>
    <n v="9.2E-5"/>
    <n v="640.19660039999997"/>
    <n v="5163.6346865999994"/>
  </r>
  <r>
    <x v="17"/>
    <x v="12"/>
    <n v="430"/>
    <n v="8400"/>
    <n v="0.9"/>
    <n v="72419545"/>
    <n v="11524907"/>
    <n v="54805174.200000003"/>
    <n v="398561"/>
    <m/>
    <n v="358704.9"/>
    <n v="55163879.100000001"/>
    <n v="1.36E-4"/>
    <n v="7502.2875576000006"/>
    <n v="19475540"/>
    <n v="11743697"/>
    <n v="6958658.7000000002"/>
    <n v="1.35E-4"/>
    <n v="939.4189245"/>
    <n v="8441.7064821000004"/>
  </r>
  <r>
    <x v="17"/>
    <x v="14"/>
    <n v="430"/>
    <n v="8400"/>
    <n v="0"/>
    <n v="72419545"/>
    <n v="11524907"/>
    <n v="0"/>
    <n v="398561"/>
    <m/>
    <n v="0"/>
    <n v="0"/>
    <n v="1.2E-5"/>
    <n v="0"/>
    <n v="19475540"/>
    <n v="11743697"/>
    <n v="0"/>
    <n v="1.2E-5"/>
    <n v="0"/>
    <n v="0"/>
  </r>
  <r>
    <x v="17"/>
    <x v="15"/>
    <n v="430"/>
    <n v="8400"/>
    <n v="0"/>
    <n v="72419545"/>
    <n v="11524907"/>
    <n v="0"/>
    <n v="398561"/>
    <m/>
    <n v="0"/>
    <n v="0"/>
    <n v="2.14E-4"/>
    <n v="0"/>
    <n v="19475540"/>
    <n v="11743697"/>
    <n v="0"/>
    <n v="2.4000000000000001E-4"/>
    <n v="0"/>
    <n v="0"/>
  </r>
  <r>
    <x v="17"/>
    <x v="16"/>
    <n v="430"/>
    <n v="8400"/>
    <n v="0.9"/>
    <n v="72419545"/>
    <n v="11524907"/>
    <n v="54805174.200000003"/>
    <n v="398561"/>
    <m/>
    <n v="358704.9"/>
    <n v="55163879.100000001"/>
    <n v="0"/>
    <n v="0"/>
    <n v="19475540"/>
    <n v="11743697"/>
    <n v="6958658.7000000002"/>
    <n v="0"/>
    <n v="0"/>
    <n v="0"/>
  </r>
  <r>
    <x v="17"/>
    <x v="53"/>
    <n v="430"/>
    <n v="8400"/>
    <n v="0.9"/>
    <n v="72419545"/>
    <n v="11524907"/>
    <n v="54805174.200000003"/>
    <n v="398561"/>
    <m/>
    <n v="358704.9"/>
    <n v="55163879.100000001"/>
    <n v="0"/>
    <n v="0"/>
    <n v="19475540"/>
    <n v="11743697"/>
    <n v="6958658.7000000002"/>
    <n v="0"/>
    <n v="0"/>
    <n v="0"/>
  </r>
  <r>
    <x v="17"/>
    <x v="17"/>
    <n v="430"/>
    <n v="8400"/>
    <n v="0.9"/>
    <n v="72419545"/>
    <n v="11524907"/>
    <n v="54805174.200000003"/>
    <n v="398561"/>
    <m/>
    <n v="358704.9"/>
    <n v="55163879.100000001"/>
    <n v="2.1499999999999999E-4"/>
    <n v="11860.234006500001"/>
    <n v="19475540"/>
    <n v="11743697"/>
    <n v="6958658.7000000002"/>
    <n v="2.41E-4"/>
    <n v="1677.0367467000001"/>
    <n v="13537.2707532"/>
  </r>
  <r>
    <x v="17"/>
    <x v="28"/>
    <n v="430"/>
    <n v="8400"/>
    <n v="0.9"/>
    <n v="72419545"/>
    <n v="11524907"/>
    <n v="54805174.200000003"/>
    <n v="398561"/>
    <m/>
    <n v="358704.9"/>
    <n v="55163879.100000001"/>
    <n v="8.9800000000000004E-4"/>
    <n v="49537.1634318"/>
    <n v="19475540"/>
    <n v="11743697"/>
    <n v="6958658.7000000002"/>
    <n v="1.0369999999999999E-3"/>
    <n v="7216.1290718999999"/>
    <n v="56753.292503700002"/>
  </r>
  <r>
    <x v="17"/>
    <x v="21"/>
    <n v="430"/>
    <n v="8400"/>
    <n v="0.9"/>
    <n v="72419545"/>
    <n v="11524907"/>
    <n v="54805174.200000003"/>
    <n v="398561"/>
    <m/>
    <n v="358704.9"/>
    <n v="55163879.100000001"/>
    <n v="6.6000000000000005E-5"/>
    <n v="3640.8160206000002"/>
    <n v="19475540"/>
    <n v="11743697"/>
    <n v="6958658.7000000002"/>
    <n v="6.2000000000000003E-5"/>
    <n v="431.43683940000005"/>
    <n v="4072.2528600000005"/>
  </r>
  <r>
    <x v="17"/>
    <x v="22"/>
    <n v="430"/>
    <n v="8400"/>
    <n v="0.9"/>
    <n v="72419545"/>
    <n v="11524907"/>
    <n v="54805174.200000003"/>
    <n v="398561"/>
    <m/>
    <n v="358704.9"/>
    <n v="55163879.100000001"/>
    <n v="4.6E-5"/>
    <n v="2537.5384386000001"/>
    <n v="19475540"/>
    <n v="11743697"/>
    <n v="6958658.7000000002"/>
    <n v="2.5999999999999998E-5"/>
    <n v="180.92512619999999"/>
    <n v="2718.4635647999999"/>
  </r>
  <r>
    <x v="17"/>
    <x v="0"/>
    <n v="960"/>
    <n v="8400"/>
    <n v="0.9"/>
    <n v="0"/>
    <m/>
    <n v="0"/>
    <n v="94980"/>
    <m/>
    <n v="85482"/>
    <n v="85482"/>
    <n v="1.4239999999999999E-3"/>
    <n v="121.72636799999999"/>
    <n v="0"/>
    <m/>
    <n v="0"/>
    <n v="1.72E-3"/>
    <n v="0"/>
    <n v="121.72636799999999"/>
  </r>
  <r>
    <x v="17"/>
    <x v="1"/>
    <n v="960"/>
    <n v="8400"/>
    <n v="0.9"/>
    <n v="0"/>
    <m/>
    <n v="0"/>
    <n v="94980"/>
    <m/>
    <n v="85482"/>
    <n v="85482"/>
    <n v="1.4100000000000001E-4"/>
    <n v="12.052962000000001"/>
    <n v="0"/>
    <m/>
    <n v="0"/>
    <n v="1.85E-4"/>
    <n v="0"/>
    <n v="12.052962000000001"/>
  </r>
  <r>
    <x v="17"/>
    <x v="2"/>
    <n v="960"/>
    <n v="8400"/>
    <n v="0.9"/>
    <n v="0"/>
    <m/>
    <n v="0"/>
    <n v="94980"/>
    <m/>
    <n v="85482"/>
    <n v="85482"/>
    <n v="4.7399999999999997E-4"/>
    <n v="40.518467999999999"/>
    <n v="0"/>
    <m/>
    <n v="0"/>
    <n v="4.5800000000000002E-4"/>
    <n v="0"/>
    <n v="40.518467999999999"/>
  </r>
  <r>
    <x v="17"/>
    <x v="3"/>
    <n v="960"/>
    <n v="8400"/>
    <n v="0.9"/>
    <n v="0"/>
    <m/>
    <n v="0"/>
    <n v="94980"/>
    <m/>
    <n v="85482"/>
    <n v="85482"/>
    <n v="5.4999999999999997E-3"/>
    <n v="470.15099999999995"/>
    <n v="0"/>
    <m/>
    <n v="0"/>
    <n v="5.8060000000000004E-3"/>
    <n v="0"/>
    <n v="470.15099999999995"/>
  </r>
  <r>
    <x v="17"/>
    <x v="4"/>
    <n v="960"/>
    <n v="8400"/>
    <n v="0.9"/>
    <n v="0"/>
    <m/>
    <n v="0"/>
    <n v="94980"/>
    <m/>
    <n v="85482"/>
    <n v="85482"/>
    <n v="0"/>
    <n v="0"/>
    <n v="0"/>
    <m/>
    <n v="0"/>
    <n v="0"/>
    <n v="0"/>
    <n v="0"/>
  </r>
  <r>
    <x v="17"/>
    <x v="5"/>
    <n v="960"/>
    <n v="8400"/>
    <n v="0.9"/>
    <n v="0"/>
    <m/>
    <n v="0"/>
    <n v="94980"/>
    <m/>
    <n v="85482"/>
    <n v="85482"/>
    <n v="8.3999999999999995E-5"/>
    <n v="7.1804879999999995"/>
    <n v="0"/>
    <m/>
    <n v="0"/>
    <n v="9.3999999999999994E-5"/>
    <n v="0"/>
    <n v="7.1804879999999995"/>
  </r>
  <r>
    <x v="17"/>
    <x v="6"/>
    <n v="960"/>
    <n v="8400"/>
    <n v="0.9"/>
    <n v="0"/>
    <m/>
    <n v="0"/>
    <n v="94980"/>
    <m/>
    <n v="85482"/>
    <n v="85482"/>
    <n v="1.3200000000000001E-4"/>
    <n v="11.283624000000001"/>
    <n v="0"/>
    <m/>
    <n v="0"/>
    <n v="1.46E-4"/>
    <n v="0"/>
    <n v="11.283624000000001"/>
  </r>
  <r>
    <x v="17"/>
    <x v="7"/>
    <n v="960"/>
    <n v="8400"/>
    <n v="0.9"/>
    <n v="0"/>
    <m/>
    <n v="0"/>
    <n v="94980"/>
    <m/>
    <n v="85482"/>
    <n v="85482"/>
    <n v="1.8799999999999999E-4"/>
    <n v="16.070615999999998"/>
    <n v="0"/>
    <m/>
    <n v="0"/>
    <n v="2.1100000000000001E-4"/>
    <n v="0"/>
    <n v="16.070615999999998"/>
  </r>
  <r>
    <x v="17"/>
    <x v="24"/>
    <n v="960"/>
    <n v="8400"/>
    <n v="0.9"/>
    <n v="0"/>
    <m/>
    <n v="0"/>
    <n v="94980"/>
    <m/>
    <n v="85482"/>
    <n v="85482"/>
    <n v="4.6999999999999997E-5"/>
    <n v="4.0176539999999994"/>
    <n v="0"/>
    <m/>
    <n v="0"/>
    <n v="5.3999999999999998E-5"/>
    <n v="0"/>
    <n v="4.0176539999999994"/>
  </r>
  <r>
    <x v="17"/>
    <x v="52"/>
    <n v="960"/>
    <n v="8400"/>
    <n v="0.9"/>
    <n v="0"/>
    <m/>
    <n v="0"/>
    <n v="94980"/>
    <m/>
    <n v="85482"/>
    <n v="85482"/>
    <n v="9.2199999999999997E-4"/>
    <n v="78.814403999999996"/>
    <n v="0"/>
    <m/>
    <n v="0"/>
    <n v="1.0759999999999999E-3"/>
    <n v="0"/>
    <n v="78.814403999999996"/>
  </r>
  <r>
    <x v="17"/>
    <x v="10"/>
    <n v="960"/>
    <n v="8400"/>
    <n v="0.9"/>
    <n v="0"/>
    <m/>
    <n v="0"/>
    <n v="94980"/>
    <m/>
    <n v="85482"/>
    <n v="85482"/>
    <n v="8.2000000000000001E-5"/>
    <n v="7.0095239999999999"/>
    <n v="0"/>
    <m/>
    <n v="0"/>
    <n v="9.2E-5"/>
    <n v="0"/>
    <n v="7.0095239999999999"/>
  </r>
  <r>
    <x v="17"/>
    <x v="12"/>
    <n v="960"/>
    <n v="8400"/>
    <n v="0.9"/>
    <n v="0"/>
    <m/>
    <n v="0"/>
    <n v="94980"/>
    <m/>
    <n v="85482"/>
    <n v="85482"/>
    <n v="1.36E-4"/>
    <n v="11.625552000000001"/>
    <n v="0"/>
    <m/>
    <n v="0"/>
    <n v="1.35E-4"/>
    <n v="0"/>
    <n v="11.625552000000001"/>
  </r>
  <r>
    <x v="17"/>
    <x v="14"/>
    <n v="960"/>
    <n v="8400"/>
    <n v="0"/>
    <n v="0"/>
    <m/>
    <n v="0"/>
    <n v="94980"/>
    <m/>
    <n v="0"/>
    <n v="0"/>
    <n v="1.2E-5"/>
    <n v="0"/>
    <n v="0"/>
    <m/>
    <n v="0"/>
    <n v="1.2E-5"/>
    <n v="0"/>
    <n v="0"/>
  </r>
  <r>
    <x v="17"/>
    <x v="15"/>
    <n v="960"/>
    <n v="8400"/>
    <n v="0"/>
    <n v="0"/>
    <m/>
    <n v="0"/>
    <n v="94980"/>
    <m/>
    <n v="0"/>
    <n v="0"/>
    <n v="2.14E-4"/>
    <n v="0"/>
    <n v="0"/>
    <m/>
    <n v="0"/>
    <n v="2.4000000000000001E-4"/>
    <n v="0"/>
    <n v="0"/>
  </r>
  <r>
    <x v="17"/>
    <x v="16"/>
    <n v="960"/>
    <n v="8400"/>
    <n v="0.9"/>
    <n v="0"/>
    <m/>
    <n v="0"/>
    <n v="94980"/>
    <m/>
    <n v="85482"/>
    <n v="85482"/>
    <n v="0"/>
    <n v="0"/>
    <n v="0"/>
    <m/>
    <n v="0"/>
    <n v="0"/>
    <n v="0"/>
    <n v="0"/>
  </r>
  <r>
    <x v="17"/>
    <x v="53"/>
    <n v="960"/>
    <n v="8400"/>
    <n v="0.9"/>
    <n v="0"/>
    <m/>
    <n v="0"/>
    <n v="94980"/>
    <m/>
    <n v="85482"/>
    <n v="85482"/>
    <n v="0"/>
    <n v="0"/>
    <n v="0"/>
    <m/>
    <n v="0"/>
    <n v="0"/>
    <n v="0"/>
    <n v="0"/>
  </r>
  <r>
    <x v="17"/>
    <x v="17"/>
    <n v="960"/>
    <n v="8400"/>
    <n v="0.9"/>
    <n v="0"/>
    <m/>
    <n v="0"/>
    <n v="94980"/>
    <m/>
    <n v="85482"/>
    <n v="85482"/>
    <n v="2.1499999999999999E-4"/>
    <n v="18.378630000000001"/>
    <n v="0"/>
    <m/>
    <n v="0"/>
    <n v="2.41E-4"/>
    <n v="0"/>
    <n v="18.378630000000001"/>
  </r>
  <r>
    <x v="17"/>
    <x v="28"/>
    <n v="960"/>
    <n v="8400"/>
    <n v="0.9"/>
    <n v="0"/>
    <m/>
    <n v="0"/>
    <n v="94980"/>
    <m/>
    <n v="85482"/>
    <n v="85482"/>
    <n v="8.9800000000000004E-4"/>
    <n v="76.762836000000007"/>
    <n v="0"/>
    <m/>
    <n v="0"/>
    <n v="1.0369999999999999E-3"/>
    <n v="0"/>
    <n v="76.762836000000007"/>
  </r>
  <r>
    <x v="17"/>
    <x v="21"/>
    <n v="960"/>
    <n v="8400"/>
    <n v="0.9"/>
    <n v="0"/>
    <m/>
    <n v="0"/>
    <n v="94980"/>
    <m/>
    <n v="85482"/>
    <n v="85482"/>
    <n v="6.6000000000000005E-5"/>
    <n v="5.6418120000000007"/>
    <n v="0"/>
    <m/>
    <n v="0"/>
    <n v="6.2000000000000003E-5"/>
    <n v="0"/>
    <n v="5.6418120000000007"/>
  </r>
  <r>
    <x v="17"/>
    <x v="22"/>
    <n v="960"/>
    <n v="8400"/>
    <n v="0.9"/>
    <n v="0"/>
    <m/>
    <n v="0"/>
    <n v="94980"/>
    <m/>
    <n v="85482"/>
    <n v="85482"/>
    <n v="4.6E-5"/>
    <n v="3.932172"/>
    <n v="0"/>
    <m/>
    <n v="0"/>
    <n v="2.5999999999999998E-5"/>
    <n v="0"/>
    <n v="3.932172"/>
  </r>
  <r>
    <x v="17"/>
    <x v="0"/>
    <n v="478"/>
    <n v="9004"/>
    <n v="0.9"/>
    <n v="442500"/>
    <n v="66375"/>
    <n v="338512.5"/>
    <n v="28002"/>
    <m/>
    <n v="25201.8"/>
    <n v="363714.3"/>
    <n v="1.4239999999999999E-3"/>
    <n v="517.92916319999995"/>
    <n v="0"/>
    <n v="0"/>
    <n v="0"/>
    <n v="1.72E-3"/>
    <n v="0"/>
    <n v="517.92916319999995"/>
  </r>
  <r>
    <x v="17"/>
    <x v="1"/>
    <n v="478"/>
    <n v="9004"/>
    <n v="0.9"/>
    <n v="442500"/>
    <n v="66375"/>
    <n v="338512.5"/>
    <n v="28002"/>
    <m/>
    <n v="25201.8"/>
    <n v="363714.3"/>
    <n v="1.4100000000000001E-4"/>
    <n v="51.283716300000002"/>
    <n v="0"/>
    <n v="0"/>
    <n v="0"/>
    <n v="1.85E-4"/>
    <n v="0"/>
    <n v="51.283716300000002"/>
  </r>
  <r>
    <x v="17"/>
    <x v="2"/>
    <n v="478"/>
    <n v="9004"/>
    <n v="0.9"/>
    <n v="442500"/>
    <n v="66375"/>
    <n v="338512.5"/>
    <n v="28002"/>
    <m/>
    <n v="25201.8"/>
    <n v="363714.3"/>
    <n v="4.7399999999999997E-4"/>
    <n v="172.40057819999998"/>
    <n v="0"/>
    <n v="0"/>
    <n v="0"/>
    <n v="4.5800000000000002E-4"/>
    <n v="0"/>
    <n v="172.40057819999998"/>
  </r>
  <r>
    <x v="17"/>
    <x v="3"/>
    <n v="478"/>
    <n v="9004"/>
    <n v="0.9"/>
    <n v="442500"/>
    <n v="66375"/>
    <n v="338512.5"/>
    <n v="28002"/>
    <m/>
    <n v="25201.8"/>
    <n v="363714.3"/>
    <n v="5.4999999999999997E-3"/>
    <n v="2000.4286499999998"/>
    <n v="0"/>
    <n v="0"/>
    <n v="0"/>
    <n v="5.8060000000000004E-3"/>
    <n v="0"/>
    <n v="2000.4286499999998"/>
  </r>
  <r>
    <x v="17"/>
    <x v="4"/>
    <n v="478"/>
    <n v="9004"/>
    <n v="0.9"/>
    <n v="442500"/>
    <n v="66375"/>
    <n v="338512.5"/>
    <n v="28002"/>
    <m/>
    <n v="25201.8"/>
    <n v="363714.3"/>
    <n v="0"/>
    <n v="0"/>
    <n v="0"/>
    <n v="0"/>
    <n v="0"/>
    <n v="0"/>
    <n v="0"/>
    <n v="0"/>
  </r>
  <r>
    <x v="17"/>
    <x v="5"/>
    <n v="478"/>
    <n v="9004"/>
    <n v="0.9"/>
    <n v="442500"/>
    <n v="66375"/>
    <n v="338512.5"/>
    <n v="28002"/>
    <m/>
    <n v="25201.8"/>
    <n v="363714.3"/>
    <n v="8.3999999999999995E-5"/>
    <n v="30.552001199999996"/>
    <n v="0"/>
    <n v="0"/>
    <n v="0"/>
    <n v="9.3999999999999994E-5"/>
    <n v="0"/>
    <n v="30.552001199999996"/>
  </r>
  <r>
    <x v="17"/>
    <x v="6"/>
    <n v="478"/>
    <n v="9004"/>
    <n v="0.9"/>
    <n v="442500"/>
    <n v="66375"/>
    <n v="338512.5"/>
    <n v="28002"/>
    <m/>
    <n v="25201.8"/>
    <n v="363714.3"/>
    <n v="1.3200000000000001E-4"/>
    <n v="48.010287600000005"/>
    <n v="0"/>
    <n v="0"/>
    <n v="0"/>
    <n v="1.46E-4"/>
    <n v="0"/>
    <n v="48.010287600000005"/>
  </r>
  <r>
    <x v="17"/>
    <x v="8"/>
    <n v="478"/>
    <n v="9004"/>
    <n v="0.9"/>
    <n v="442500"/>
    <n v="66375"/>
    <n v="338512.5"/>
    <n v="28002"/>
    <m/>
    <n v="25201.8"/>
    <n v="363714.3"/>
    <n v="5.0299999999999997E-4"/>
    <n v="182.94829289999998"/>
    <n v="0"/>
    <n v="0"/>
    <n v="0"/>
    <n v="5.6400000000000005E-4"/>
    <n v="0"/>
    <n v="182.94829289999998"/>
  </r>
  <r>
    <x v="17"/>
    <x v="52"/>
    <n v="478"/>
    <n v="9004"/>
    <n v="0.9"/>
    <n v="442500"/>
    <n v="66375"/>
    <n v="338512.5"/>
    <n v="28002"/>
    <m/>
    <n v="25201.8"/>
    <n v="363714.3"/>
    <n v="9.2199999999999997E-4"/>
    <n v="335.34458459999996"/>
    <n v="0"/>
    <n v="0"/>
    <n v="0"/>
    <n v="1.0759999999999999E-3"/>
    <n v="0"/>
    <n v="335.34458459999996"/>
  </r>
  <r>
    <x v="17"/>
    <x v="10"/>
    <n v="478"/>
    <n v="9004"/>
    <n v="0.9"/>
    <n v="442500"/>
    <n v="66375"/>
    <n v="338512.5"/>
    <n v="28002"/>
    <m/>
    <n v="25201.8"/>
    <n v="363714.3"/>
    <n v="8.2000000000000001E-5"/>
    <n v="29.8245726"/>
    <n v="0"/>
    <n v="0"/>
    <n v="0"/>
    <n v="9.2E-5"/>
    <n v="0"/>
    <n v="29.8245726"/>
  </r>
  <r>
    <x v="17"/>
    <x v="12"/>
    <n v="478"/>
    <n v="9004"/>
    <n v="0.9"/>
    <n v="442500"/>
    <n v="66375"/>
    <n v="338512.5"/>
    <n v="28002"/>
    <m/>
    <n v="25201.8"/>
    <n v="363714.3"/>
    <n v="1.36E-4"/>
    <n v="49.465144799999997"/>
    <n v="0"/>
    <n v="0"/>
    <n v="0"/>
    <n v="1.35E-4"/>
    <n v="0"/>
    <n v="49.465144799999997"/>
  </r>
  <r>
    <x v="17"/>
    <x v="14"/>
    <n v="478"/>
    <n v="9004"/>
    <n v="0"/>
    <n v="442500"/>
    <n v="66375"/>
    <n v="0"/>
    <n v="28002"/>
    <m/>
    <n v="0"/>
    <n v="0"/>
    <n v="1.2E-5"/>
    <n v="0"/>
    <n v="0"/>
    <n v="0"/>
    <n v="0"/>
    <n v="1.2E-5"/>
    <n v="0"/>
    <n v="0"/>
  </r>
  <r>
    <x v="17"/>
    <x v="15"/>
    <n v="478"/>
    <n v="9004"/>
    <n v="0"/>
    <n v="442500"/>
    <n v="66375"/>
    <n v="0"/>
    <n v="28002"/>
    <m/>
    <n v="0"/>
    <n v="0"/>
    <n v="2.14E-4"/>
    <n v="0"/>
    <n v="0"/>
    <n v="0"/>
    <n v="0"/>
    <n v="2.4000000000000001E-4"/>
    <n v="0"/>
    <n v="0"/>
  </r>
  <r>
    <x v="17"/>
    <x v="16"/>
    <n v="478"/>
    <n v="9004"/>
    <n v="0.9"/>
    <n v="442500"/>
    <n v="66375"/>
    <n v="338512.5"/>
    <n v="28002"/>
    <m/>
    <n v="25201.8"/>
    <n v="363714.3"/>
    <n v="0"/>
    <n v="0"/>
    <n v="0"/>
    <n v="0"/>
    <n v="0"/>
    <n v="0"/>
    <n v="0"/>
    <n v="0"/>
  </r>
  <r>
    <x v="17"/>
    <x v="53"/>
    <n v="478"/>
    <n v="9004"/>
    <n v="0.9"/>
    <n v="442500"/>
    <n v="66375"/>
    <n v="338512.5"/>
    <n v="28002"/>
    <m/>
    <n v="25201.8"/>
    <n v="363714.3"/>
    <n v="0"/>
    <n v="0"/>
    <n v="0"/>
    <n v="0"/>
    <n v="0"/>
    <n v="0"/>
    <n v="0"/>
    <n v="0"/>
  </r>
  <r>
    <x v="17"/>
    <x v="17"/>
    <n v="478"/>
    <n v="9004"/>
    <n v="0.9"/>
    <n v="442500"/>
    <n v="66375"/>
    <n v="338512.5"/>
    <n v="28002"/>
    <m/>
    <n v="25201.8"/>
    <n v="363714.3"/>
    <n v="2.1499999999999999E-4"/>
    <n v="78.198574499999992"/>
    <n v="0"/>
    <n v="0"/>
    <n v="0"/>
    <n v="2.41E-4"/>
    <n v="0"/>
    <n v="78.198574499999992"/>
  </r>
  <r>
    <x v="17"/>
    <x v="28"/>
    <n v="478"/>
    <n v="9004"/>
    <n v="0.9"/>
    <n v="442500"/>
    <n v="66375"/>
    <n v="338512.5"/>
    <n v="28002"/>
    <m/>
    <n v="25201.8"/>
    <n v="363714.3"/>
    <n v="8.9800000000000004E-4"/>
    <n v="326.61544140000001"/>
    <n v="0"/>
    <n v="0"/>
    <n v="0"/>
    <n v="1.0369999999999999E-3"/>
    <n v="0"/>
    <n v="326.61544140000001"/>
  </r>
  <r>
    <x v="17"/>
    <x v="21"/>
    <n v="478"/>
    <n v="9004"/>
    <n v="0.9"/>
    <n v="442500"/>
    <n v="66375"/>
    <n v="338512.5"/>
    <n v="28002"/>
    <m/>
    <n v="25201.8"/>
    <n v="363714.3"/>
    <n v="6.6000000000000005E-5"/>
    <n v="24.005143800000003"/>
    <n v="0"/>
    <n v="0"/>
    <n v="0"/>
    <n v="6.2000000000000003E-5"/>
    <n v="0"/>
    <n v="24.005143800000003"/>
  </r>
  <r>
    <x v="17"/>
    <x v="22"/>
    <n v="478"/>
    <n v="9004"/>
    <n v="0.9"/>
    <n v="442500"/>
    <n v="66375"/>
    <n v="338512.5"/>
    <n v="28002"/>
    <m/>
    <n v="25201.8"/>
    <n v="363714.3"/>
    <n v="4.6E-5"/>
    <n v="16.730857799999999"/>
    <n v="0"/>
    <n v="0"/>
    <n v="0"/>
    <n v="2.5999999999999998E-5"/>
    <n v="0"/>
    <n v="16.730857799999999"/>
  </r>
  <r>
    <x v="17"/>
    <x v="0"/>
    <n v="428"/>
    <n v="9400"/>
    <n v="0.9"/>
    <n v="6686028"/>
    <n v="2940197"/>
    <n v="3371247.9"/>
    <n v="268267"/>
    <m/>
    <n v="241440.30000000002"/>
    <n v="3612688.2"/>
    <n v="1.4239999999999999E-3"/>
    <n v="5144.4679968"/>
    <n v="412867"/>
    <n v="73915"/>
    <n v="305056.8"/>
    <n v="1.72E-3"/>
    <n v="524.69769599999995"/>
    <n v="5669.1656928000002"/>
  </r>
  <r>
    <x v="17"/>
    <x v="1"/>
    <n v="428"/>
    <n v="9400"/>
    <n v="0.9"/>
    <n v="6686028"/>
    <n v="2940197"/>
    <n v="3371247.9"/>
    <n v="268267"/>
    <m/>
    <n v="241440.30000000002"/>
    <n v="3612688.2"/>
    <n v="1.4100000000000001E-4"/>
    <n v="509.38903620000008"/>
    <n v="412867"/>
    <n v="73915"/>
    <n v="305056.8"/>
    <n v="1.85E-4"/>
    <n v="56.435507999999999"/>
    <n v="565.8245442000001"/>
  </r>
  <r>
    <x v="17"/>
    <x v="2"/>
    <n v="428"/>
    <n v="9400"/>
    <n v="0.9"/>
    <n v="6686028"/>
    <n v="2940197"/>
    <n v="3371247.9"/>
    <n v="268267"/>
    <m/>
    <n v="241440.30000000002"/>
    <n v="3612688.2"/>
    <n v="4.7399999999999997E-4"/>
    <n v="1712.4142068000001"/>
    <n v="412867"/>
    <n v="73915"/>
    <n v="305056.8"/>
    <n v="4.5800000000000002E-4"/>
    <n v="139.71601440000001"/>
    <n v="1852.1302212000001"/>
  </r>
  <r>
    <x v="17"/>
    <x v="3"/>
    <n v="428"/>
    <n v="9400"/>
    <n v="0.9"/>
    <n v="6686028"/>
    <n v="2940197"/>
    <n v="3371247.9"/>
    <n v="268267"/>
    <m/>
    <n v="241440.30000000002"/>
    <n v="3612688.2"/>
    <n v="5.4999999999999997E-3"/>
    <n v="19869.785100000001"/>
    <n v="412867"/>
    <n v="73915"/>
    <n v="305056.8"/>
    <n v="5.8060000000000004E-3"/>
    <n v="1771.1597808000001"/>
    <n v="21640.944880800002"/>
  </r>
  <r>
    <x v="17"/>
    <x v="4"/>
    <n v="428"/>
    <n v="9400"/>
    <n v="0.9"/>
    <n v="6686028"/>
    <n v="2940197"/>
    <n v="3371247.9"/>
    <n v="268267"/>
    <m/>
    <n v="241440.30000000002"/>
    <n v="3612688.2"/>
    <n v="0"/>
    <n v="0"/>
    <n v="412867"/>
    <n v="73915"/>
    <n v="305056.8"/>
    <n v="0"/>
    <n v="0"/>
    <n v="0"/>
  </r>
  <r>
    <x v="17"/>
    <x v="5"/>
    <n v="428"/>
    <n v="9400"/>
    <n v="0.9"/>
    <n v="6686028"/>
    <n v="2940197"/>
    <n v="3371247.9"/>
    <n v="268267"/>
    <m/>
    <n v="241440.30000000002"/>
    <n v="3612688.2"/>
    <n v="8.3999999999999995E-5"/>
    <n v="303.46580879999999"/>
    <n v="412867"/>
    <n v="73915"/>
    <n v="305056.8"/>
    <n v="9.3999999999999994E-5"/>
    <n v="28.675339199999996"/>
    <n v="332.14114799999999"/>
  </r>
  <r>
    <x v="17"/>
    <x v="6"/>
    <n v="428"/>
    <n v="9400"/>
    <n v="0.9"/>
    <n v="6686028"/>
    <n v="2940197"/>
    <n v="3371247.9"/>
    <n v="268267"/>
    <m/>
    <n v="241440.30000000002"/>
    <n v="3612688.2"/>
    <n v="1.3200000000000001E-4"/>
    <n v="476.87484240000003"/>
    <n v="412867"/>
    <n v="73915"/>
    <n v="305056.8"/>
    <n v="1.46E-4"/>
    <n v="44.538292800000001"/>
    <n v="521.41313520000006"/>
  </r>
  <r>
    <x v="17"/>
    <x v="8"/>
    <n v="428"/>
    <n v="9400"/>
    <n v="0.9"/>
    <n v="6686028"/>
    <n v="2940197"/>
    <n v="3371247.9"/>
    <n v="268267"/>
    <m/>
    <n v="241440.30000000002"/>
    <n v="3612688.2"/>
    <n v="5.0299999999999997E-4"/>
    <n v="1817.1821646000001"/>
    <n v="412867"/>
    <n v="73915"/>
    <n v="305056.8"/>
    <n v="5.6400000000000005E-4"/>
    <n v="172.05203520000001"/>
    <n v="1989.2341998000002"/>
  </r>
  <r>
    <x v="17"/>
    <x v="24"/>
    <n v="428"/>
    <n v="9400"/>
    <n v="0.9"/>
    <n v="6686028"/>
    <n v="2940197"/>
    <n v="3371247.9"/>
    <n v="268267"/>
    <m/>
    <n v="241440.30000000002"/>
    <n v="3612688.2"/>
    <n v="4.6999999999999997E-5"/>
    <n v="169.79634540000001"/>
    <n v="412867"/>
    <n v="73915"/>
    <n v="305056.8"/>
    <n v="5.3999999999999998E-5"/>
    <n v="16.473067199999999"/>
    <n v="186.26941260000001"/>
  </r>
  <r>
    <x v="17"/>
    <x v="52"/>
    <n v="428"/>
    <n v="9400"/>
    <n v="0.9"/>
    <n v="6686028"/>
    <n v="2940197"/>
    <n v="3371247.9"/>
    <n v="268267"/>
    <m/>
    <n v="241440.30000000002"/>
    <n v="3612688.2"/>
    <n v="9.2199999999999997E-4"/>
    <n v="3330.8985204000001"/>
    <n v="412867"/>
    <n v="73915"/>
    <n v="305056.8"/>
    <n v="1.0759999999999999E-3"/>
    <n v="328.24111679999999"/>
    <n v="3659.1396371999999"/>
  </r>
  <r>
    <x v="17"/>
    <x v="10"/>
    <n v="428"/>
    <n v="9400"/>
    <n v="0.9"/>
    <n v="6686028"/>
    <n v="2940197"/>
    <n v="3371247.9"/>
    <n v="268267"/>
    <m/>
    <n v="241440.30000000002"/>
    <n v="3612688.2"/>
    <n v="8.2000000000000001E-5"/>
    <n v="296.24043240000003"/>
    <n v="412867"/>
    <n v="73915"/>
    <n v="305056.8"/>
    <n v="9.2E-5"/>
    <n v="28.065225599999998"/>
    <n v="324.30565800000005"/>
  </r>
  <r>
    <x v="17"/>
    <x v="12"/>
    <n v="428"/>
    <n v="9400"/>
    <n v="0.9"/>
    <n v="6686028"/>
    <n v="2940197"/>
    <n v="3371247.9"/>
    <n v="268267"/>
    <m/>
    <n v="241440.30000000002"/>
    <n v="3612688.2"/>
    <n v="1.36E-4"/>
    <n v="491.32559520000001"/>
    <n v="412867"/>
    <n v="73915"/>
    <n v="305056.8"/>
    <n v="1.35E-4"/>
    <n v="41.182668"/>
    <n v="532.50826319999999"/>
  </r>
  <r>
    <x v="17"/>
    <x v="14"/>
    <n v="428"/>
    <n v="9400"/>
    <n v="0"/>
    <n v="6686028"/>
    <n v="2940197"/>
    <n v="0"/>
    <n v="268267"/>
    <m/>
    <n v="0"/>
    <n v="0"/>
    <n v="1.2E-5"/>
    <n v="0"/>
    <n v="412867"/>
    <n v="73915"/>
    <n v="0"/>
    <n v="1.2E-5"/>
    <n v="0"/>
    <n v="0"/>
  </r>
  <r>
    <x v="17"/>
    <x v="15"/>
    <n v="428"/>
    <n v="9400"/>
    <n v="0"/>
    <n v="6686028"/>
    <n v="2940197"/>
    <n v="0"/>
    <n v="268267"/>
    <m/>
    <n v="0"/>
    <n v="0"/>
    <n v="2.14E-4"/>
    <n v="0"/>
    <n v="412867"/>
    <n v="73915"/>
    <n v="0"/>
    <n v="2.4000000000000001E-4"/>
    <n v="0"/>
    <n v="0"/>
  </r>
  <r>
    <x v="17"/>
    <x v="16"/>
    <n v="428"/>
    <n v="9400"/>
    <n v="0.9"/>
    <n v="6686028"/>
    <n v="2940197"/>
    <n v="3371247.9"/>
    <n v="268267"/>
    <m/>
    <n v="241440.30000000002"/>
    <n v="3612688.2"/>
    <n v="0"/>
    <n v="0"/>
    <n v="412867"/>
    <n v="73915"/>
    <n v="305056.8"/>
    <n v="0"/>
    <n v="0"/>
    <n v="0"/>
  </r>
  <r>
    <x v="17"/>
    <x v="53"/>
    <n v="428"/>
    <n v="9400"/>
    <n v="0.9"/>
    <n v="6686028"/>
    <n v="2940197"/>
    <n v="3371247.9"/>
    <n v="268267"/>
    <m/>
    <n v="241440.30000000002"/>
    <n v="3612688.2"/>
    <n v="0"/>
    <n v="0"/>
    <n v="412867"/>
    <n v="73915"/>
    <n v="305056.8"/>
    <n v="0"/>
    <n v="0"/>
    <n v="0"/>
  </r>
  <r>
    <x v="17"/>
    <x v="17"/>
    <n v="428"/>
    <n v="9400"/>
    <n v="0.9"/>
    <n v="6686028"/>
    <n v="2940197"/>
    <n v="3371247.9"/>
    <n v="268267"/>
    <m/>
    <n v="241440.30000000002"/>
    <n v="3612688.2"/>
    <n v="2.1499999999999999E-4"/>
    <n v="776.72796300000005"/>
    <n v="412867"/>
    <n v="73915"/>
    <n v="305056.8"/>
    <n v="2.41E-4"/>
    <n v="73.518688799999993"/>
    <n v="850.2466518"/>
  </r>
  <r>
    <x v="17"/>
    <x v="28"/>
    <n v="428"/>
    <n v="9400"/>
    <n v="0.9"/>
    <n v="6686028"/>
    <n v="2940197"/>
    <n v="3371247.9"/>
    <n v="268267"/>
    <m/>
    <n v="241440.30000000002"/>
    <n v="3612688.2"/>
    <n v="8.9800000000000004E-4"/>
    <n v="3244.1940036000001"/>
    <n v="412867"/>
    <n v="73915"/>
    <n v="305056.8"/>
    <n v="1.0369999999999999E-3"/>
    <n v="316.34390159999998"/>
    <n v="3560.5379051999998"/>
  </r>
  <r>
    <x v="17"/>
    <x v="21"/>
    <n v="428"/>
    <n v="9400"/>
    <n v="0.9"/>
    <n v="6686028"/>
    <n v="2940197"/>
    <n v="3371247.9"/>
    <n v="268267"/>
    <m/>
    <n v="241440.30000000002"/>
    <n v="3612688.2"/>
    <n v="6.6000000000000005E-5"/>
    <n v="238.43742120000002"/>
    <n v="412867"/>
    <n v="73915"/>
    <n v="305056.8"/>
    <n v="6.2000000000000003E-5"/>
    <n v="18.913521599999999"/>
    <n v="257.35094280000004"/>
  </r>
  <r>
    <x v="17"/>
    <x v="22"/>
    <n v="428"/>
    <n v="9400"/>
    <n v="0.9"/>
    <n v="6686028"/>
    <n v="2940197"/>
    <n v="3371247.9"/>
    <n v="268267"/>
    <m/>
    <n v="241440.30000000002"/>
    <n v="3612688.2"/>
    <n v="4.6E-5"/>
    <n v="166.1836572"/>
    <n v="412867"/>
    <n v="73915"/>
    <n v="305056.8"/>
    <n v="2.5999999999999998E-5"/>
    <n v="7.9314767999999995"/>
    <n v="174.11513400000001"/>
  </r>
  <r>
    <x v="17"/>
    <x v="0"/>
    <n v="959"/>
    <n v="9400"/>
    <n v="0.9"/>
    <n v="0"/>
    <m/>
    <n v="0"/>
    <n v="0"/>
    <m/>
    <n v="0"/>
    <n v="0"/>
    <n v="1.4239999999999999E-3"/>
    <n v="0"/>
    <n v="0"/>
    <m/>
    <n v="0"/>
    <n v="1.72E-3"/>
    <n v="0"/>
    <n v="0"/>
  </r>
  <r>
    <x v="17"/>
    <x v="1"/>
    <n v="959"/>
    <n v="9400"/>
    <n v="0.9"/>
    <n v="0"/>
    <m/>
    <n v="0"/>
    <n v="0"/>
    <m/>
    <n v="0"/>
    <n v="0"/>
    <n v="1.4100000000000001E-4"/>
    <n v="0"/>
    <n v="0"/>
    <m/>
    <n v="0"/>
    <n v="1.85E-4"/>
    <n v="0"/>
    <n v="0"/>
  </r>
  <r>
    <x v="17"/>
    <x v="2"/>
    <n v="959"/>
    <n v="9400"/>
    <n v="0.9"/>
    <n v="0"/>
    <m/>
    <n v="0"/>
    <n v="0"/>
    <m/>
    <n v="0"/>
    <n v="0"/>
    <n v="4.7399999999999997E-4"/>
    <n v="0"/>
    <n v="0"/>
    <m/>
    <n v="0"/>
    <n v="4.5800000000000002E-4"/>
    <n v="0"/>
    <n v="0"/>
  </r>
  <r>
    <x v="17"/>
    <x v="3"/>
    <n v="959"/>
    <n v="9400"/>
    <n v="0.9"/>
    <n v="0"/>
    <m/>
    <n v="0"/>
    <n v="0"/>
    <m/>
    <n v="0"/>
    <n v="0"/>
    <n v="5.4999999999999997E-3"/>
    <n v="0"/>
    <n v="0"/>
    <m/>
    <n v="0"/>
    <n v="5.8060000000000004E-3"/>
    <n v="0"/>
    <n v="0"/>
  </r>
  <r>
    <x v="17"/>
    <x v="4"/>
    <n v="959"/>
    <n v="9400"/>
    <n v="0.9"/>
    <n v="0"/>
    <m/>
    <n v="0"/>
    <n v="0"/>
    <m/>
    <n v="0"/>
    <n v="0"/>
    <n v="0"/>
    <n v="0"/>
    <n v="0"/>
    <m/>
    <n v="0"/>
    <n v="0"/>
    <n v="0"/>
    <n v="0"/>
  </r>
  <r>
    <x v="17"/>
    <x v="5"/>
    <n v="959"/>
    <n v="9400"/>
    <n v="0.9"/>
    <n v="0"/>
    <m/>
    <n v="0"/>
    <n v="0"/>
    <m/>
    <n v="0"/>
    <n v="0"/>
    <n v="8.3999999999999995E-5"/>
    <n v="0"/>
    <n v="0"/>
    <m/>
    <n v="0"/>
    <n v="9.3999999999999994E-5"/>
    <n v="0"/>
    <n v="0"/>
  </r>
  <r>
    <x v="17"/>
    <x v="6"/>
    <n v="959"/>
    <n v="9400"/>
    <n v="0.9"/>
    <n v="0"/>
    <m/>
    <n v="0"/>
    <n v="0"/>
    <m/>
    <n v="0"/>
    <n v="0"/>
    <n v="1.3200000000000001E-4"/>
    <n v="0"/>
    <n v="0"/>
    <m/>
    <n v="0"/>
    <n v="1.46E-4"/>
    <n v="0"/>
    <n v="0"/>
  </r>
  <r>
    <x v="17"/>
    <x v="24"/>
    <n v="959"/>
    <n v="9400"/>
    <n v="0.9"/>
    <n v="0"/>
    <m/>
    <n v="0"/>
    <n v="0"/>
    <m/>
    <n v="0"/>
    <n v="0"/>
    <n v="4.6999999999999997E-5"/>
    <n v="0"/>
    <n v="0"/>
    <m/>
    <n v="0"/>
    <n v="5.3999999999999998E-5"/>
    <n v="0"/>
    <n v="0"/>
  </r>
  <r>
    <x v="17"/>
    <x v="52"/>
    <n v="959"/>
    <n v="9400"/>
    <n v="0.9"/>
    <n v="0"/>
    <m/>
    <n v="0"/>
    <n v="0"/>
    <m/>
    <n v="0"/>
    <n v="0"/>
    <n v="9.2199999999999997E-4"/>
    <n v="0"/>
    <n v="0"/>
    <m/>
    <n v="0"/>
    <n v="1.0759999999999999E-3"/>
    <n v="0"/>
    <n v="0"/>
  </r>
  <r>
    <x v="17"/>
    <x v="10"/>
    <n v="959"/>
    <n v="9400"/>
    <n v="0.9"/>
    <n v="0"/>
    <m/>
    <n v="0"/>
    <n v="0"/>
    <m/>
    <n v="0"/>
    <n v="0"/>
    <n v="8.2000000000000001E-5"/>
    <n v="0"/>
    <n v="0"/>
    <m/>
    <n v="0"/>
    <n v="9.2E-5"/>
    <n v="0"/>
    <n v="0"/>
  </r>
  <r>
    <x v="17"/>
    <x v="12"/>
    <n v="959"/>
    <n v="9400"/>
    <n v="0.9"/>
    <n v="0"/>
    <m/>
    <n v="0"/>
    <n v="0"/>
    <m/>
    <n v="0"/>
    <n v="0"/>
    <n v="1.36E-4"/>
    <n v="0"/>
    <n v="0"/>
    <m/>
    <n v="0"/>
    <n v="1.35E-4"/>
    <n v="0"/>
    <n v="0"/>
  </r>
  <r>
    <x v="17"/>
    <x v="14"/>
    <n v="959"/>
    <n v="9400"/>
    <n v="0"/>
    <n v="0"/>
    <m/>
    <n v="0"/>
    <n v="0"/>
    <m/>
    <n v="0"/>
    <n v="0"/>
    <n v="1.2E-5"/>
    <n v="0"/>
    <n v="0"/>
    <m/>
    <n v="0"/>
    <n v="1.2E-5"/>
    <n v="0"/>
    <n v="0"/>
  </r>
  <r>
    <x v="17"/>
    <x v="15"/>
    <n v="959"/>
    <n v="9400"/>
    <n v="0"/>
    <n v="0"/>
    <m/>
    <n v="0"/>
    <n v="0"/>
    <m/>
    <n v="0"/>
    <n v="0"/>
    <n v="2.14E-4"/>
    <n v="0"/>
    <n v="0"/>
    <m/>
    <n v="0"/>
    <n v="2.4000000000000001E-4"/>
    <n v="0"/>
    <n v="0"/>
  </r>
  <r>
    <x v="17"/>
    <x v="16"/>
    <n v="959"/>
    <n v="9400"/>
    <n v="0.9"/>
    <n v="0"/>
    <m/>
    <n v="0"/>
    <n v="0"/>
    <m/>
    <n v="0"/>
    <n v="0"/>
    <n v="0"/>
    <n v="0"/>
    <n v="0"/>
    <m/>
    <n v="0"/>
    <n v="0"/>
    <n v="0"/>
    <n v="0"/>
  </r>
  <r>
    <x v="17"/>
    <x v="53"/>
    <n v="959"/>
    <n v="9400"/>
    <n v="0.9"/>
    <n v="0"/>
    <m/>
    <n v="0"/>
    <n v="0"/>
    <m/>
    <n v="0"/>
    <n v="0"/>
    <n v="0"/>
    <n v="0"/>
    <n v="0"/>
    <m/>
    <n v="0"/>
    <n v="0"/>
    <n v="0"/>
    <n v="0"/>
  </r>
  <r>
    <x v="17"/>
    <x v="17"/>
    <n v="959"/>
    <n v="9400"/>
    <n v="0.9"/>
    <n v="0"/>
    <m/>
    <n v="0"/>
    <n v="0"/>
    <m/>
    <n v="0"/>
    <n v="0"/>
    <n v="2.1499999999999999E-4"/>
    <n v="0"/>
    <n v="0"/>
    <m/>
    <n v="0"/>
    <n v="2.41E-4"/>
    <n v="0"/>
    <n v="0"/>
  </r>
  <r>
    <x v="17"/>
    <x v="28"/>
    <n v="959"/>
    <n v="9400"/>
    <n v="0.9"/>
    <n v="0"/>
    <m/>
    <n v="0"/>
    <n v="0"/>
    <m/>
    <n v="0"/>
    <n v="0"/>
    <n v="8.9800000000000004E-4"/>
    <n v="0"/>
    <n v="0"/>
    <m/>
    <n v="0"/>
    <n v="1.0369999999999999E-3"/>
    <n v="0"/>
    <n v="0"/>
  </r>
  <r>
    <x v="17"/>
    <x v="21"/>
    <n v="959"/>
    <n v="9400"/>
    <n v="0.9"/>
    <n v="0"/>
    <m/>
    <n v="0"/>
    <n v="0"/>
    <m/>
    <n v="0"/>
    <n v="0"/>
    <n v="6.6000000000000005E-5"/>
    <n v="0"/>
    <n v="0"/>
    <m/>
    <n v="0"/>
    <n v="6.2000000000000003E-5"/>
    <n v="0"/>
    <n v="0"/>
  </r>
  <r>
    <x v="17"/>
    <x v="22"/>
    <n v="959"/>
    <n v="9400"/>
    <n v="0.9"/>
    <n v="0"/>
    <m/>
    <n v="0"/>
    <n v="0"/>
    <m/>
    <n v="0"/>
    <n v="0"/>
    <n v="4.6E-5"/>
    <n v="0"/>
    <n v="0"/>
    <m/>
    <n v="0"/>
    <n v="2.5999999999999998E-5"/>
    <n v="0"/>
    <n v="0"/>
  </r>
  <r>
    <x v="17"/>
    <x v="0"/>
    <n v="427"/>
    <n v="9401"/>
    <n v="0.9"/>
    <n v="0"/>
    <n v="83843"/>
    <n v="-75458.7"/>
    <n v="0"/>
    <m/>
    <n v="0"/>
    <n v="-75458.7"/>
    <n v="1.4239999999999999E-3"/>
    <n v="-107.45318879999999"/>
    <n v="0"/>
    <n v="0"/>
    <n v="0"/>
    <n v="1.72E-3"/>
    <n v="0"/>
    <n v="-107.45318879999999"/>
  </r>
  <r>
    <x v="17"/>
    <x v="1"/>
    <n v="427"/>
    <n v="9401"/>
    <n v="0.9"/>
    <n v="0"/>
    <n v="83843"/>
    <n v="-75458.7"/>
    <n v="0"/>
    <m/>
    <n v="0"/>
    <n v="-75458.7"/>
    <n v="1.4100000000000001E-4"/>
    <n v="-10.639676700000001"/>
    <n v="0"/>
    <n v="0"/>
    <n v="0"/>
    <n v="1.85E-4"/>
    <n v="0"/>
    <n v="-10.639676700000001"/>
  </r>
  <r>
    <x v="17"/>
    <x v="2"/>
    <n v="427"/>
    <n v="9401"/>
    <n v="0.9"/>
    <n v="0"/>
    <n v="83843"/>
    <n v="-75458.7"/>
    <n v="0"/>
    <m/>
    <n v="0"/>
    <n v="-75458.7"/>
    <n v="4.7399999999999997E-4"/>
    <n v="-35.767423799999996"/>
    <n v="0"/>
    <n v="0"/>
    <n v="0"/>
    <n v="4.5800000000000002E-4"/>
    <n v="0"/>
    <n v="-35.767423799999996"/>
  </r>
  <r>
    <x v="17"/>
    <x v="3"/>
    <n v="427"/>
    <n v="9401"/>
    <n v="0.9"/>
    <n v="0"/>
    <n v="83843"/>
    <n v="-75458.7"/>
    <n v="0"/>
    <m/>
    <n v="0"/>
    <n v="-75458.7"/>
    <n v="5.4999999999999997E-3"/>
    <n v="-415.02284999999995"/>
    <n v="0"/>
    <n v="0"/>
    <n v="0"/>
    <n v="5.8060000000000004E-3"/>
    <n v="0"/>
    <n v="-415.02284999999995"/>
  </r>
  <r>
    <x v="17"/>
    <x v="4"/>
    <n v="427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17"/>
    <x v="5"/>
    <n v="427"/>
    <n v="9401"/>
    <n v="0.9"/>
    <n v="0"/>
    <n v="83843"/>
    <n v="-75458.7"/>
    <n v="0"/>
    <m/>
    <n v="0"/>
    <n v="-75458.7"/>
    <n v="8.3999999999999995E-5"/>
    <n v="-6.3385307999999991"/>
    <n v="0"/>
    <n v="0"/>
    <n v="0"/>
    <n v="9.3999999999999994E-5"/>
    <n v="0"/>
    <n v="-6.3385307999999991"/>
  </r>
  <r>
    <x v="17"/>
    <x v="6"/>
    <n v="427"/>
    <n v="9401"/>
    <n v="0.9"/>
    <n v="0"/>
    <n v="83843"/>
    <n v="-75458.7"/>
    <n v="0"/>
    <m/>
    <n v="0"/>
    <n v="-75458.7"/>
    <n v="1.3200000000000001E-4"/>
    <n v="-9.9605484000000004"/>
    <n v="0"/>
    <n v="0"/>
    <n v="0"/>
    <n v="1.46E-4"/>
    <n v="0"/>
    <n v="-9.9605484000000004"/>
  </r>
  <r>
    <x v="17"/>
    <x v="24"/>
    <n v="427"/>
    <n v="9401"/>
    <n v="0.9"/>
    <n v="0"/>
    <n v="83843"/>
    <n v="-75458.7"/>
    <n v="0"/>
    <m/>
    <n v="0"/>
    <n v="-75458.7"/>
    <n v="4.6999999999999997E-5"/>
    <n v="-3.5465588999999995"/>
    <n v="0"/>
    <n v="0"/>
    <n v="0"/>
    <n v="5.3999999999999998E-5"/>
    <n v="0"/>
    <n v="-3.5465588999999995"/>
  </r>
  <r>
    <x v="17"/>
    <x v="52"/>
    <n v="427"/>
    <n v="9401"/>
    <n v="0.9"/>
    <n v="0"/>
    <n v="83843"/>
    <n v="-75458.7"/>
    <n v="0"/>
    <m/>
    <n v="0"/>
    <n v="-75458.7"/>
    <n v="9.2199999999999997E-4"/>
    <n v="-69.572921399999998"/>
    <n v="0"/>
    <n v="0"/>
    <n v="0"/>
    <n v="1.0759999999999999E-3"/>
    <n v="0"/>
    <n v="-69.572921399999998"/>
  </r>
  <r>
    <x v="17"/>
    <x v="10"/>
    <n v="427"/>
    <n v="9401"/>
    <n v="0.9"/>
    <n v="0"/>
    <n v="83843"/>
    <n v="-75458.7"/>
    <n v="0"/>
    <m/>
    <n v="0"/>
    <n v="-75458.7"/>
    <n v="8.2000000000000001E-5"/>
    <n v="-6.1876134"/>
    <n v="0"/>
    <n v="0"/>
    <n v="0"/>
    <n v="9.2E-5"/>
    <n v="0"/>
    <n v="-6.1876134"/>
  </r>
  <r>
    <x v="17"/>
    <x v="12"/>
    <n v="427"/>
    <n v="9401"/>
    <n v="0.9"/>
    <n v="0"/>
    <n v="83843"/>
    <n v="-75458.7"/>
    <n v="0"/>
    <m/>
    <n v="0"/>
    <n v="-75458.7"/>
    <n v="1.36E-4"/>
    <n v="-10.2623832"/>
    <n v="0"/>
    <n v="0"/>
    <n v="0"/>
    <n v="1.35E-4"/>
    <n v="0"/>
    <n v="-10.2623832"/>
  </r>
  <r>
    <x v="17"/>
    <x v="14"/>
    <n v="427"/>
    <n v="9401"/>
    <n v="0"/>
    <n v="0"/>
    <n v="83843"/>
    <n v="0"/>
    <n v="0"/>
    <m/>
    <n v="0"/>
    <n v="0"/>
    <n v="1.2E-5"/>
    <n v="0"/>
    <n v="0"/>
    <n v="0"/>
    <n v="0"/>
    <n v="1.2E-5"/>
    <n v="0"/>
    <n v="0"/>
  </r>
  <r>
    <x v="17"/>
    <x v="15"/>
    <n v="427"/>
    <n v="9401"/>
    <n v="0"/>
    <n v="0"/>
    <n v="83843"/>
    <n v="0"/>
    <n v="0"/>
    <m/>
    <n v="0"/>
    <n v="0"/>
    <n v="2.14E-4"/>
    <n v="0"/>
    <n v="0"/>
    <n v="0"/>
    <n v="0"/>
    <n v="2.4000000000000001E-4"/>
    <n v="0"/>
    <n v="0"/>
  </r>
  <r>
    <x v="17"/>
    <x v="16"/>
    <n v="427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17"/>
    <x v="53"/>
    <n v="427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17"/>
    <x v="17"/>
    <n v="427"/>
    <n v="9401"/>
    <n v="0.9"/>
    <n v="0"/>
    <n v="83843"/>
    <n v="-75458.7"/>
    <n v="0"/>
    <m/>
    <n v="0"/>
    <n v="-75458.7"/>
    <n v="2.1499999999999999E-4"/>
    <n v="-16.223620499999999"/>
    <n v="0"/>
    <n v="0"/>
    <n v="0"/>
    <n v="2.41E-4"/>
    <n v="0"/>
    <n v="-16.223620499999999"/>
  </r>
  <r>
    <x v="17"/>
    <x v="28"/>
    <n v="427"/>
    <n v="9401"/>
    <n v="0.9"/>
    <n v="0"/>
    <n v="83843"/>
    <n v="-75458.7"/>
    <n v="0"/>
    <m/>
    <n v="0"/>
    <n v="-75458.7"/>
    <n v="8.9800000000000004E-4"/>
    <n v="-67.761912600000002"/>
    <n v="0"/>
    <n v="0"/>
    <n v="0"/>
    <n v="1.0369999999999999E-3"/>
    <n v="0"/>
    <n v="-67.761912600000002"/>
  </r>
  <r>
    <x v="17"/>
    <x v="21"/>
    <n v="427"/>
    <n v="9401"/>
    <n v="0.9"/>
    <n v="0"/>
    <n v="83843"/>
    <n v="-75458.7"/>
    <n v="0"/>
    <m/>
    <n v="0"/>
    <n v="-75458.7"/>
    <n v="6.6000000000000005E-5"/>
    <n v="-4.9802742000000002"/>
    <n v="0"/>
    <n v="0"/>
    <n v="0"/>
    <n v="6.2000000000000003E-5"/>
    <n v="0"/>
    <n v="-4.9802742000000002"/>
  </r>
  <r>
    <x v="17"/>
    <x v="22"/>
    <n v="427"/>
    <n v="9401"/>
    <n v="0.9"/>
    <n v="0"/>
    <n v="83843"/>
    <n v="-75458.7"/>
    <n v="0"/>
    <m/>
    <n v="0"/>
    <n v="-75458.7"/>
    <n v="4.6E-5"/>
    <n v="-3.4711002"/>
    <n v="0"/>
    <n v="0"/>
    <n v="0"/>
    <n v="2.5999999999999998E-5"/>
    <n v="0"/>
    <n v="-3.4711002"/>
  </r>
  <r>
    <x v="18"/>
    <x v="0"/>
    <n v="422"/>
    <n v="8206"/>
    <n v="1"/>
    <n v="44340349"/>
    <n v="8593726"/>
    <n v="35746623"/>
    <n v="273927"/>
    <m/>
    <n v="273927"/>
    <n v="36020550"/>
    <n v="1.4239999999999999E-3"/>
    <n v="51293.263199999994"/>
    <n v="2835070"/>
    <n v="210871"/>
    <n v="2624199"/>
    <n v="1.72E-3"/>
    <n v="4513.6222799999996"/>
    <n v="55806.885479999997"/>
  </r>
  <r>
    <x v="18"/>
    <x v="1"/>
    <n v="422"/>
    <n v="8206"/>
    <n v="1"/>
    <n v="44340349"/>
    <n v="8593726"/>
    <n v="35746623"/>
    <n v="273927"/>
    <m/>
    <n v="273927"/>
    <n v="36020550"/>
    <n v="1.4100000000000001E-4"/>
    <n v="5078.8975500000006"/>
    <n v="2835070"/>
    <n v="210871"/>
    <n v="2624199"/>
    <n v="1.85E-4"/>
    <n v="485.47681499999999"/>
    <n v="5564.3743650000006"/>
  </r>
  <r>
    <x v="18"/>
    <x v="2"/>
    <n v="422"/>
    <n v="8206"/>
    <n v="1"/>
    <n v="44340349"/>
    <n v="8593726"/>
    <n v="35746623"/>
    <n v="273927"/>
    <m/>
    <n v="273927"/>
    <n v="36020550"/>
    <n v="4.7399999999999997E-4"/>
    <n v="17073.740699999998"/>
    <n v="2835070"/>
    <n v="210871"/>
    <n v="2624199"/>
    <n v="4.5800000000000002E-4"/>
    <n v="1201.8831420000001"/>
    <n v="18275.623841999997"/>
  </r>
  <r>
    <x v="18"/>
    <x v="3"/>
    <n v="422"/>
    <n v="8206"/>
    <n v="1"/>
    <n v="44340349"/>
    <n v="8593726"/>
    <n v="35746623"/>
    <n v="273927"/>
    <m/>
    <n v="273927"/>
    <n v="36020550"/>
    <n v="5.4999999999999997E-3"/>
    <n v="198113.02499999999"/>
    <n v="2835070"/>
    <n v="210871"/>
    <n v="2624199"/>
    <n v="5.8060000000000004E-3"/>
    <n v="15236.099394000001"/>
    <n v="213349.12439399998"/>
  </r>
  <r>
    <x v="18"/>
    <x v="4"/>
    <n v="422"/>
    <n v="8206"/>
    <n v="1"/>
    <n v="44340349"/>
    <n v="8593726"/>
    <n v="35746623"/>
    <n v="273927"/>
    <m/>
    <n v="273927"/>
    <n v="36020550"/>
    <n v="0"/>
    <n v="0"/>
    <n v="2835070"/>
    <n v="210871"/>
    <n v="2624199"/>
    <n v="0"/>
    <n v="0"/>
    <n v="0"/>
  </r>
  <r>
    <x v="18"/>
    <x v="5"/>
    <n v="422"/>
    <n v="8206"/>
    <n v="1"/>
    <n v="44340349"/>
    <n v="8593726"/>
    <n v="35746623"/>
    <n v="273927"/>
    <m/>
    <n v="273927"/>
    <n v="36020550"/>
    <n v="8.3999999999999995E-5"/>
    <n v="3025.7261999999996"/>
    <n v="2835070"/>
    <n v="210871"/>
    <n v="2624199"/>
    <n v="9.3999999999999994E-5"/>
    <n v="246.67470599999999"/>
    <n v="3272.4009059999994"/>
  </r>
  <r>
    <x v="18"/>
    <x v="6"/>
    <n v="422"/>
    <n v="8206"/>
    <n v="1"/>
    <n v="44340349"/>
    <n v="8593726"/>
    <n v="35746623"/>
    <n v="273927"/>
    <m/>
    <n v="273927"/>
    <n v="36020550"/>
    <n v="1.3200000000000001E-4"/>
    <n v="4754.7126000000007"/>
    <n v="2835070"/>
    <n v="210871"/>
    <n v="2624199"/>
    <n v="1.46E-4"/>
    <n v="383.13305400000002"/>
    <n v="5137.8456540000006"/>
  </r>
  <r>
    <x v="18"/>
    <x v="54"/>
    <n v="422"/>
    <n v="8206"/>
    <n v="1"/>
    <n v="44340349"/>
    <n v="8593726"/>
    <n v="35746623"/>
    <n v="273927"/>
    <m/>
    <n v="273927"/>
    <n v="36020550"/>
    <n v="0"/>
    <n v="0"/>
    <n v="2835070"/>
    <n v="210871"/>
    <n v="2624199"/>
    <n v="0"/>
    <n v="0"/>
    <n v="0"/>
  </r>
  <r>
    <x v="18"/>
    <x v="8"/>
    <n v="422"/>
    <n v="8206"/>
    <n v="1"/>
    <n v="44340349"/>
    <n v="8593726"/>
    <n v="35746623"/>
    <n v="273927"/>
    <m/>
    <n v="273927"/>
    <n v="36020550"/>
    <n v="5.0299999999999997E-4"/>
    <n v="18118.336649999997"/>
    <n v="2835070"/>
    <n v="210871"/>
    <n v="2624199"/>
    <n v="5.6400000000000005E-4"/>
    <n v="1480.0482360000001"/>
    <n v="19598.384885999996"/>
  </r>
  <r>
    <x v="18"/>
    <x v="55"/>
    <n v="422"/>
    <n v="8206"/>
    <n v="1"/>
    <n v="44340349"/>
    <n v="8593726"/>
    <n v="35746623"/>
    <n v="273927"/>
    <m/>
    <n v="273927"/>
    <n v="36020550"/>
    <n v="8.4800000000000001E-4"/>
    <n v="30545.4264"/>
    <n v="2835070"/>
    <n v="210871"/>
    <n v="2624199"/>
    <n v="9.2100000000000005E-4"/>
    <n v="2416.887279"/>
    <n v="32962.313678999999"/>
  </r>
  <r>
    <x v="18"/>
    <x v="10"/>
    <n v="422"/>
    <n v="8206"/>
    <n v="1"/>
    <n v="44340349"/>
    <n v="8593726"/>
    <n v="35746623"/>
    <n v="273927"/>
    <m/>
    <n v="273927"/>
    <n v="36020550"/>
    <n v="8.2000000000000001E-5"/>
    <n v="2953.6851000000001"/>
    <n v="2835070"/>
    <n v="210871"/>
    <n v="2624199"/>
    <n v="9.2E-5"/>
    <n v="241.42630800000001"/>
    <n v="3195.1114080000002"/>
  </r>
  <r>
    <x v="18"/>
    <x v="12"/>
    <n v="422"/>
    <n v="8206"/>
    <n v="1"/>
    <n v="44340349"/>
    <n v="8593726"/>
    <n v="35746623"/>
    <n v="273927"/>
    <m/>
    <n v="273927"/>
    <n v="36020550"/>
    <n v="1.36E-4"/>
    <n v="4898.7947999999997"/>
    <n v="2835070"/>
    <n v="210871"/>
    <n v="2624199"/>
    <n v="1.35E-4"/>
    <n v="354.266865"/>
    <n v="5253.0616649999993"/>
  </r>
  <r>
    <x v="18"/>
    <x v="14"/>
    <n v="422"/>
    <n v="8206"/>
    <n v="0"/>
    <n v="44340349"/>
    <n v="8593726"/>
    <n v="0"/>
    <n v="273927"/>
    <m/>
    <n v="0"/>
    <n v="0"/>
    <n v="1.2E-5"/>
    <n v="0"/>
    <n v="2835070"/>
    <n v="210871"/>
    <n v="0"/>
    <n v="1.2E-5"/>
    <n v="0"/>
    <n v="0"/>
  </r>
  <r>
    <x v="18"/>
    <x v="15"/>
    <n v="422"/>
    <n v="8206"/>
    <n v="0"/>
    <n v="44340349"/>
    <n v="8593726"/>
    <n v="0"/>
    <n v="273927"/>
    <m/>
    <n v="0"/>
    <n v="0"/>
    <n v="2.14E-4"/>
    <n v="0"/>
    <n v="2835070"/>
    <n v="210871"/>
    <n v="0"/>
    <n v="2.4000000000000001E-4"/>
    <n v="0"/>
    <n v="0"/>
  </r>
  <r>
    <x v="18"/>
    <x v="16"/>
    <n v="422"/>
    <n v="8206"/>
    <n v="1"/>
    <n v="44340349"/>
    <n v="8593726"/>
    <n v="35746623"/>
    <n v="273927"/>
    <m/>
    <n v="273927"/>
    <n v="36020550"/>
    <n v="0"/>
    <n v="0"/>
    <n v="2835070"/>
    <n v="210871"/>
    <n v="2624199"/>
    <n v="0"/>
    <n v="0"/>
    <n v="0"/>
  </r>
  <r>
    <x v="18"/>
    <x v="56"/>
    <n v="422"/>
    <n v="8206"/>
    <n v="1"/>
    <n v="44340349"/>
    <n v="8593726"/>
    <n v="35746623"/>
    <n v="273927"/>
    <m/>
    <n v="273927"/>
    <n v="36020550"/>
    <n v="0"/>
    <n v="0"/>
    <n v="2835070"/>
    <n v="210871"/>
    <n v="2624199"/>
    <n v="0"/>
    <n v="0"/>
    <n v="0"/>
  </r>
  <r>
    <x v="18"/>
    <x v="17"/>
    <n v="422"/>
    <n v="8206"/>
    <n v="1"/>
    <n v="44340349"/>
    <n v="8593726"/>
    <n v="35746623"/>
    <n v="273927"/>
    <m/>
    <n v="273927"/>
    <n v="36020550"/>
    <n v="2.1499999999999999E-4"/>
    <n v="7744.4182499999997"/>
    <n v="2835070"/>
    <n v="210871"/>
    <n v="2624199"/>
    <n v="2.41E-4"/>
    <n v="632.43195900000001"/>
    <n v="8376.8502090000002"/>
  </r>
  <r>
    <x v="18"/>
    <x v="21"/>
    <n v="422"/>
    <n v="8206"/>
    <n v="1"/>
    <n v="44340349"/>
    <n v="8593726"/>
    <n v="35746623"/>
    <n v="273927"/>
    <m/>
    <n v="273927"/>
    <n v="36020550"/>
    <n v="6.6000000000000005E-5"/>
    <n v="2377.3563000000004"/>
    <n v="2835070"/>
    <n v="210871"/>
    <n v="2624199"/>
    <n v="6.2000000000000003E-5"/>
    <n v="162.70033800000002"/>
    <n v="2540.0566380000005"/>
  </r>
  <r>
    <x v="18"/>
    <x v="22"/>
    <n v="422"/>
    <n v="8206"/>
    <n v="1"/>
    <n v="44340349"/>
    <n v="8593726"/>
    <n v="35746623"/>
    <n v="273927"/>
    <m/>
    <n v="273927"/>
    <n v="36020550"/>
    <n v="4.6E-5"/>
    <n v="1656.9453000000001"/>
    <n v="2835070"/>
    <n v="210871"/>
    <n v="2624199"/>
    <n v="2.5999999999999998E-5"/>
    <n v="68.229174"/>
    <n v="1725.1744740000001"/>
  </r>
  <r>
    <x v="18"/>
    <x v="0"/>
    <n v="957"/>
    <n v="8206"/>
    <n v="1"/>
    <n v="0"/>
    <m/>
    <n v="0"/>
    <n v="68249"/>
    <m/>
    <n v="68249"/>
    <n v="68249"/>
    <n v="1.4239999999999999E-3"/>
    <n v="97.186575999999988"/>
    <n v="0"/>
    <m/>
    <n v="0"/>
    <n v="1.72E-3"/>
    <n v="0"/>
    <n v="97.186575999999988"/>
  </r>
  <r>
    <x v="18"/>
    <x v="1"/>
    <n v="957"/>
    <n v="8206"/>
    <n v="1"/>
    <n v="0"/>
    <m/>
    <n v="0"/>
    <n v="68249"/>
    <m/>
    <n v="68249"/>
    <n v="68249"/>
    <n v="1.4100000000000001E-4"/>
    <n v="9.6231090000000012"/>
    <n v="0"/>
    <m/>
    <n v="0"/>
    <n v="1.85E-4"/>
    <n v="0"/>
    <n v="9.6231090000000012"/>
  </r>
  <r>
    <x v="18"/>
    <x v="2"/>
    <n v="957"/>
    <n v="8206"/>
    <n v="1"/>
    <n v="0"/>
    <m/>
    <n v="0"/>
    <n v="68249"/>
    <m/>
    <n v="68249"/>
    <n v="68249"/>
    <n v="4.7399999999999997E-4"/>
    <n v="32.350026"/>
    <n v="0"/>
    <m/>
    <n v="0"/>
    <n v="4.5800000000000002E-4"/>
    <n v="0"/>
    <n v="32.350026"/>
  </r>
  <r>
    <x v="18"/>
    <x v="3"/>
    <n v="957"/>
    <n v="8206"/>
    <n v="1"/>
    <n v="0"/>
    <m/>
    <n v="0"/>
    <n v="68249"/>
    <m/>
    <n v="68249"/>
    <n v="68249"/>
    <n v="5.4999999999999997E-3"/>
    <n v="375.36949999999996"/>
    <n v="0"/>
    <m/>
    <n v="0"/>
    <n v="5.8060000000000004E-3"/>
    <n v="0"/>
    <n v="375.36949999999996"/>
  </r>
  <r>
    <x v="18"/>
    <x v="4"/>
    <n v="957"/>
    <n v="8206"/>
    <n v="1"/>
    <n v="0"/>
    <m/>
    <n v="0"/>
    <n v="68249"/>
    <m/>
    <n v="68249"/>
    <n v="68249"/>
    <n v="0"/>
    <n v="0"/>
    <n v="0"/>
    <m/>
    <n v="0"/>
    <n v="0"/>
    <n v="0"/>
    <n v="0"/>
  </r>
  <r>
    <x v="18"/>
    <x v="5"/>
    <n v="957"/>
    <n v="8206"/>
    <n v="1"/>
    <n v="0"/>
    <m/>
    <n v="0"/>
    <n v="68249"/>
    <m/>
    <n v="68249"/>
    <n v="68249"/>
    <n v="8.3999999999999995E-5"/>
    <n v="5.7329159999999995"/>
    <n v="0"/>
    <m/>
    <n v="0"/>
    <n v="9.3999999999999994E-5"/>
    <n v="0"/>
    <n v="5.7329159999999995"/>
  </r>
  <r>
    <x v="18"/>
    <x v="6"/>
    <n v="957"/>
    <n v="8206"/>
    <n v="1"/>
    <n v="0"/>
    <m/>
    <n v="0"/>
    <n v="68249"/>
    <m/>
    <n v="68249"/>
    <n v="68249"/>
    <n v="1.3200000000000001E-4"/>
    <n v="9.0088680000000014"/>
    <n v="0"/>
    <m/>
    <n v="0"/>
    <n v="1.46E-4"/>
    <n v="0"/>
    <n v="9.0088680000000014"/>
  </r>
  <r>
    <x v="18"/>
    <x v="54"/>
    <n v="957"/>
    <n v="8206"/>
    <n v="1"/>
    <n v="0"/>
    <m/>
    <n v="0"/>
    <n v="68249"/>
    <m/>
    <n v="68249"/>
    <n v="68249"/>
    <n v="0"/>
    <n v="0"/>
    <n v="0"/>
    <m/>
    <n v="0"/>
    <n v="0"/>
    <n v="0"/>
    <n v="0"/>
  </r>
  <r>
    <x v="18"/>
    <x v="55"/>
    <n v="957"/>
    <n v="8206"/>
    <n v="1"/>
    <n v="0"/>
    <m/>
    <n v="0"/>
    <n v="68249"/>
    <m/>
    <n v="68249"/>
    <n v="68249"/>
    <n v="8.4800000000000001E-4"/>
    <n v="57.875152"/>
    <n v="0"/>
    <m/>
    <n v="0"/>
    <n v="9.2100000000000005E-4"/>
    <n v="0"/>
    <n v="57.875152"/>
  </r>
  <r>
    <x v="18"/>
    <x v="10"/>
    <n v="957"/>
    <n v="8206"/>
    <n v="1"/>
    <n v="0"/>
    <m/>
    <n v="0"/>
    <n v="68249"/>
    <m/>
    <n v="68249"/>
    <n v="68249"/>
    <n v="8.2000000000000001E-5"/>
    <n v="5.5964179999999999"/>
    <n v="0"/>
    <m/>
    <n v="0"/>
    <n v="9.2E-5"/>
    <n v="0"/>
    <n v="5.5964179999999999"/>
  </r>
  <r>
    <x v="18"/>
    <x v="12"/>
    <n v="957"/>
    <n v="8206"/>
    <n v="1"/>
    <n v="0"/>
    <m/>
    <n v="0"/>
    <n v="68249"/>
    <m/>
    <n v="68249"/>
    <n v="68249"/>
    <n v="1.36E-4"/>
    <n v="9.2818640000000006"/>
    <n v="0"/>
    <m/>
    <n v="0"/>
    <n v="1.35E-4"/>
    <n v="0"/>
    <n v="9.2818640000000006"/>
  </r>
  <r>
    <x v="18"/>
    <x v="14"/>
    <n v="957"/>
    <n v="8206"/>
    <n v="0"/>
    <n v="0"/>
    <m/>
    <n v="0"/>
    <n v="68249"/>
    <m/>
    <n v="0"/>
    <n v="0"/>
    <n v="1.2E-5"/>
    <n v="0"/>
    <n v="0"/>
    <m/>
    <n v="0"/>
    <n v="1.2E-5"/>
    <n v="0"/>
    <n v="0"/>
  </r>
  <r>
    <x v="18"/>
    <x v="15"/>
    <n v="957"/>
    <n v="8206"/>
    <n v="0"/>
    <n v="0"/>
    <m/>
    <n v="0"/>
    <n v="68249"/>
    <m/>
    <n v="0"/>
    <n v="0"/>
    <n v="2.14E-4"/>
    <n v="0"/>
    <n v="0"/>
    <m/>
    <n v="0"/>
    <n v="2.4000000000000001E-4"/>
    <n v="0"/>
    <n v="0"/>
  </r>
  <r>
    <x v="18"/>
    <x v="16"/>
    <n v="957"/>
    <n v="8206"/>
    <n v="1"/>
    <n v="0"/>
    <m/>
    <n v="0"/>
    <n v="68249"/>
    <m/>
    <n v="68249"/>
    <n v="68249"/>
    <n v="0"/>
    <n v="0"/>
    <n v="0"/>
    <m/>
    <n v="0"/>
    <n v="0"/>
    <n v="0"/>
    <n v="0"/>
  </r>
  <r>
    <x v="18"/>
    <x v="56"/>
    <n v="957"/>
    <n v="8206"/>
    <n v="1"/>
    <n v="0"/>
    <m/>
    <n v="0"/>
    <n v="68249"/>
    <m/>
    <n v="68249"/>
    <n v="68249"/>
    <n v="0"/>
    <n v="0"/>
    <n v="0"/>
    <m/>
    <n v="0"/>
    <n v="0"/>
    <n v="0"/>
    <n v="0"/>
  </r>
  <r>
    <x v="18"/>
    <x v="17"/>
    <n v="957"/>
    <n v="8206"/>
    <n v="1"/>
    <n v="0"/>
    <m/>
    <n v="0"/>
    <n v="68249"/>
    <m/>
    <n v="68249"/>
    <n v="68249"/>
    <n v="2.1499999999999999E-4"/>
    <n v="14.673534999999999"/>
    <n v="0"/>
    <m/>
    <n v="0"/>
    <n v="2.41E-4"/>
    <n v="0"/>
    <n v="14.673534999999999"/>
  </r>
  <r>
    <x v="18"/>
    <x v="21"/>
    <n v="957"/>
    <n v="8206"/>
    <n v="1"/>
    <n v="0"/>
    <m/>
    <n v="0"/>
    <n v="68249"/>
    <m/>
    <n v="68249"/>
    <n v="68249"/>
    <n v="6.6000000000000005E-5"/>
    <n v="4.5044340000000007"/>
    <n v="0"/>
    <m/>
    <n v="0"/>
    <n v="6.2000000000000003E-5"/>
    <n v="0"/>
    <n v="4.5044340000000007"/>
  </r>
  <r>
    <x v="18"/>
    <x v="22"/>
    <n v="957"/>
    <n v="8206"/>
    <n v="1"/>
    <n v="0"/>
    <m/>
    <n v="0"/>
    <n v="68249"/>
    <m/>
    <n v="68249"/>
    <n v="68249"/>
    <n v="4.6E-5"/>
    <n v="3.1394540000000002"/>
    <n v="0"/>
    <m/>
    <n v="0"/>
    <n v="2.5999999999999998E-5"/>
    <n v="0"/>
    <n v="3.1394540000000002"/>
  </r>
  <r>
    <x v="19"/>
    <x v="0"/>
    <n v="506"/>
    <n v="8207"/>
    <m/>
    <n v="113447579"/>
    <m/>
    <n v="0"/>
    <n v="452743"/>
    <m/>
    <n v="0"/>
    <n v="0"/>
    <n v="1.4239999999999999E-3"/>
    <n v="0"/>
    <n v="12822378"/>
    <m/>
    <n v="0"/>
    <n v="1.72E-3"/>
    <n v="0"/>
    <n v="0"/>
  </r>
  <r>
    <x v="19"/>
    <x v="1"/>
    <n v="506"/>
    <n v="8207"/>
    <m/>
    <n v="113447579"/>
    <m/>
    <n v="0"/>
    <n v="452743"/>
    <m/>
    <n v="0"/>
    <n v="0"/>
    <n v="1.4100000000000001E-4"/>
    <n v="0"/>
    <n v="12822378"/>
    <m/>
    <n v="0"/>
    <n v="1.85E-4"/>
    <n v="0"/>
    <n v="0"/>
  </r>
  <r>
    <x v="19"/>
    <x v="2"/>
    <n v="506"/>
    <n v="8207"/>
    <m/>
    <n v="113447579"/>
    <m/>
    <n v="0"/>
    <n v="452743"/>
    <m/>
    <n v="0"/>
    <n v="0"/>
    <n v="4.7399999999999997E-4"/>
    <n v="0"/>
    <n v="12822378"/>
    <m/>
    <n v="0"/>
    <n v="4.5800000000000002E-4"/>
    <n v="0"/>
    <n v="0"/>
  </r>
  <r>
    <x v="19"/>
    <x v="3"/>
    <n v="506"/>
    <n v="8207"/>
    <m/>
    <n v="113447579"/>
    <m/>
    <n v="0"/>
    <n v="452743"/>
    <m/>
    <n v="0"/>
    <n v="0"/>
    <n v="5.4999999999999997E-3"/>
    <n v="0"/>
    <n v="12822378"/>
    <m/>
    <n v="0"/>
    <n v="5.8060000000000004E-3"/>
    <n v="0"/>
    <n v="0"/>
  </r>
  <r>
    <x v="19"/>
    <x v="4"/>
    <n v="506"/>
    <n v="8207"/>
    <m/>
    <n v="113447579"/>
    <m/>
    <n v="0"/>
    <n v="452743"/>
    <m/>
    <n v="0"/>
    <n v="0"/>
    <n v="0"/>
    <n v="0"/>
    <n v="12822378"/>
    <m/>
    <n v="0"/>
    <n v="0"/>
    <n v="0"/>
    <n v="0"/>
  </r>
  <r>
    <x v="19"/>
    <x v="5"/>
    <n v="506"/>
    <n v="8207"/>
    <m/>
    <n v="113447579"/>
    <m/>
    <n v="0"/>
    <n v="452743"/>
    <m/>
    <n v="0"/>
    <n v="0"/>
    <n v="8.3999999999999995E-5"/>
    <n v="0"/>
    <n v="12822378"/>
    <m/>
    <n v="0"/>
    <n v="9.3999999999999994E-5"/>
    <n v="0"/>
    <n v="0"/>
  </r>
  <r>
    <x v="19"/>
    <x v="6"/>
    <n v="506"/>
    <n v="8207"/>
    <m/>
    <n v="113447579"/>
    <m/>
    <n v="0"/>
    <n v="452743"/>
    <m/>
    <n v="0"/>
    <n v="0"/>
    <n v="1.3200000000000001E-4"/>
    <n v="0"/>
    <n v="12822378"/>
    <m/>
    <n v="0"/>
    <n v="1.46E-4"/>
    <n v="0"/>
    <n v="0"/>
  </r>
  <r>
    <x v="19"/>
    <x v="54"/>
    <n v="506"/>
    <n v="8207"/>
    <m/>
    <n v="113447579"/>
    <m/>
    <n v="0"/>
    <n v="452743"/>
    <m/>
    <n v="0"/>
    <n v="0"/>
    <n v="0"/>
    <n v="0"/>
    <n v="12822378"/>
    <m/>
    <n v="0"/>
    <n v="0"/>
    <n v="0"/>
    <n v="0"/>
  </r>
  <r>
    <x v="19"/>
    <x v="8"/>
    <n v="506"/>
    <n v="8207"/>
    <m/>
    <n v="113447579"/>
    <m/>
    <n v="0"/>
    <n v="452743"/>
    <m/>
    <n v="0"/>
    <n v="0"/>
    <n v="5.0299999999999997E-4"/>
    <n v="0"/>
    <n v="12822378"/>
    <m/>
    <n v="0"/>
    <n v="5.6400000000000005E-4"/>
    <n v="0"/>
    <n v="0"/>
  </r>
  <r>
    <x v="19"/>
    <x v="55"/>
    <n v="506"/>
    <n v="8207"/>
    <m/>
    <n v="113447579"/>
    <m/>
    <n v="0"/>
    <n v="452743"/>
    <m/>
    <n v="0"/>
    <n v="0"/>
    <n v="8.4800000000000001E-4"/>
    <n v="0"/>
    <n v="12822378"/>
    <m/>
    <n v="0"/>
    <n v="9.2100000000000005E-4"/>
    <n v="0"/>
    <n v="0"/>
  </r>
  <r>
    <x v="19"/>
    <x v="10"/>
    <n v="506"/>
    <n v="8207"/>
    <m/>
    <n v="113447579"/>
    <m/>
    <n v="0"/>
    <n v="452743"/>
    <m/>
    <n v="0"/>
    <n v="0"/>
    <n v="8.2000000000000001E-5"/>
    <n v="0"/>
    <n v="12822378"/>
    <m/>
    <n v="0"/>
    <n v="9.2E-5"/>
    <n v="0"/>
    <n v="0"/>
  </r>
  <r>
    <x v="19"/>
    <x v="12"/>
    <n v="506"/>
    <n v="8207"/>
    <m/>
    <n v="113447579"/>
    <m/>
    <n v="0"/>
    <n v="452743"/>
    <m/>
    <n v="0"/>
    <n v="0"/>
    <n v="1.36E-4"/>
    <n v="0"/>
    <n v="12822378"/>
    <m/>
    <n v="0"/>
    <n v="1.35E-4"/>
    <n v="0"/>
    <n v="0"/>
  </r>
  <r>
    <x v="19"/>
    <x v="14"/>
    <n v="506"/>
    <n v="8207"/>
    <m/>
    <n v="113447579"/>
    <m/>
    <n v="0"/>
    <n v="452743"/>
    <m/>
    <n v="0"/>
    <n v="0"/>
    <n v="1.2E-5"/>
    <n v="0"/>
    <n v="12822378"/>
    <m/>
    <n v="0"/>
    <n v="1.2E-5"/>
    <n v="0"/>
    <n v="0"/>
  </r>
  <r>
    <x v="19"/>
    <x v="15"/>
    <n v="506"/>
    <n v="8207"/>
    <m/>
    <n v="113447579"/>
    <m/>
    <n v="0"/>
    <n v="452743"/>
    <m/>
    <n v="0"/>
    <n v="0"/>
    <n v="2.14E-4"/>
    <n v="0"/>
    <n v="12822378"/>
    <m/>
    <n v="0"/>
    <n v="2.4000000000000001E-4"/>
    <n v="0"/>
    <n v="0"/>
  </r>
  <r>
    <x v="19"/>
    <x v="16"/>
    <n v="506"/>
    <n v="8207"/>
    <m/>
    <n v="113447579"/>
    <m/>
    <n v="0"/>
    <n v="452743"/>
    <m/>
    <n v="0"/>
    <n v="0"/>
    <n v="0"/>
    <n v="0"/>
    <n v="12822378"/>
    <m/>
    <n v="0"/>
    <n v="0"/>
    <n v="0"/>
    <n v="0"/>
  </r>
  <r>
    <x v="19"/>
    <x v="17"/>
    <n v="506"/>
    <n v="8207"/>
    <m/>
    <n v="113447579"/>
    <m/>
    <n v="0"/>
    <n v="452743"/>
    <m/>
    <n v="0"/>
    <n v="0"/>
    <n v="2.1499999999999999E-4"/>
    <n v="0"/>
    <n v="12822378"/>
    <m/>
    <n v="0"/>
    <n v="2.41E-4"/>
    <n v="0"/>
    <n v="0"/>
  </r>
  <r>
    <x v="19"/>
    <x v="57"/>
    <n v="506"/>
    <n v="8207"/>
    <m/>
    <n v="113447579"/>
    <m/>
    <n v="0"/>
    <n v="452743"/>
    <m/>
    <n v="0"/>
    <n v="0"/>
    <n v="0"/>
    <n v="0"/>
    <n v="12822378"/>
    <m/>
    <n v="0"/>
    <n v="0"/>
    <n v="0"/>
    <n v="0"/>
  </r>
  <r>
    <x v="19"/>
    <x v="21"/>
    <n v="506"/>
    <n v="8207"/>
    <m/>
    <n v="113447579"/>
    <m/>
    <n v="0"/>
    <n v="452743"/>
    <m/>
    <n v="0"/>
    <n v="0"/>
    <n v="6.6000000000000005E-5"/>
    <n v="0"/>
    <n v="12822378"/>
    <m/>
    <n v="0"/>
    <n v="6.2000000000000003E-5"/>
    <n v="0"/>
    <n v="0"/>
  </r>
  <r>
    <x v="19"/>
    <x v="22"/>
    <n v="506"/>
    <n v="8207"/>
    <m/>
    <n v="113447579"/>
    <m/>
    <n v="0"/>
    <n v="452743"/>
    <m/>
    <n v="0"/>
    <n v="0"/>
    <n v="4.6E-5"/>
    <n v="0"/>
    <n v="12822378"/>
    <m/>
    <n v="0"/>
    <n v="2.5999999999999998E-5"/>
    <n v="0"/>
    <n v="0"/>
  </r>
  <r>
    <x v="19"/>
    <x v="0"/>
    <n v="507"/>
    <n v="8207"/>
    <m/>
    <n v="38954357"/>
    <m/>
    <n v="0"/>
    <n v="287255"/>
    <m/>
    <n v="0"/>
    <n v="0"/>
    <n v="1.4239999999999999E-3"/>
    <n v="0"/>
    <n v="3994243"/>
    <m/>
    <n v="0"/>
    <n v="1.72E-3"/>
    <n v="0"/>
    <n v="0"/>
  </r>
  <r>
    <x v="19"/>
    <x v="1"/>
    <n v="507"/>
    <n v="8207"/>
    <m/>
    <n v="38954357"/>
    <m/>
    <n v="0"/>
    <n v="287255"/>
    <m/>
    <n v="0"/>
    <n v="0"/>
    <n v="1.4100000000000001E-4"/>
    <n v="0"/>
    <n v="3994243"/>
    <m/>
    <n v="0"/>
    <n v="1.85E-4"/>
    <n v="0"/>
    <n v="0"/>
  </r>
  <r>
    <x v="19"/>
    <x v="2"/>
    <n v="507"/>
    <n v="8207"/>
    <m/>
    <n v="38954357"/>
    <m/>
    <n v="0"/>
    <n v="287255"/>
    <m/>
    <n v="0"/>
    <n v="0"/>
    <n v="4.7399999999999997E-4"/>
    <n v="0"/>
    <n v="3994243"/>
    <m/>
    <n v="0"/>
    <n v="4.5800000000000002E-4"/>
    <n v="0"/>
    <n v="0"/>
  </r>
  <r>
    <x v="19"/>
    <x v="3"/>
    <n v="507"/>
    <n v="8207"/>
    <m/>
    <n v="38954357"/>
    <m/>
    <n v="0"/>
    <n v="287255"/>
    <m/>
    <n v="0"/>
    <n v="0"/>
    <n v="5.4999999999999997E-3"/>
    <n v="0"/>
    <n v="3994243"/>
    <m/>
    <n v="0"/>
    <n v="5.8060000000000004E-3"/>
    <n v="0"/>
    <n v="0"/>
  </r>
  <r>
    <x v="19"/>
    <x v="4"/>
    <n v="507"/>
    <n v="8207"/>
    <m/>
    <n v="38954357"/>
    <m/>
    <n v="0"/>
    <n v="287255"/>
    <m/>
    <n v="0"/>
    <n v="0"/>
    <n v="0"/>
    <n v="0"/>
    <n v="3994243"/>
    <m/>
    <n v="0"/>
    <n v="0"/>
    <n v="0"/>
    <n v="0"/>
  </r>
  <r>
    <x v="19"/>
    <x v="5"/>
    <n v="507"/>
    <n v="8207"/>
    <m/>
    <n v="38954357"/>
    <m/>
    <n v="0"/>
    <n v="287255"/>
    <m/>
    <n v="0"/>
    <n v="0"/>
    <n v="8.3999999999999995E-5"/>
    <n v="0"/>
    <n v="3994243"/>
    <m/>
    <n v="0"/>
    <n v="9.3999999999999994E-5"/>
    <n v="0"/>
    <n v="0"/>
  </r>
  <r>
    <x v="19"/>
    <x v="6"/>
    <n v="507"/>
    <n v="8207"/>
    <m/>
    <n v="38954357"/>
    <m/>
    <n v="0"/>
    <n v="287255"/>
    <m/>
    <n v="0"/>
    <n v="0"/>
    <n v="1.3200000000000001E-4"/>
    <n v="0"/>
    <n v="3994243"/>
    <m/>
    <n v="0"/>
    <n v="1.46E-4"/>
    <n v="0"/>
    <n v="0"/>
  </r>
  <r>
    <x v="19"/>
    <x v="54"/>
    <n v="507"/>
    <n v="8207"/>
    <m/>
    <n v="38954357"/>
    <m/>
    <n v="0"/>
    <n v="287255"/>
    <m/>
    <n v="0"/>
    <n v="0"/>
    <n v="0"/>
    <n v="0"/>
    <n v="3994243"/>
    <m/>
    <n v="0"/>
    <n v="0"/>
    <n v="0"/>
    <n v="0"/>
  </r>
  <r>
    <x v="19"/>
    <x v="8"/>
    <n v="507"/>
    <n v="8207"/>
    <m/>
    <n v="38954357"/>
    <m/>
    <n v="0"/>
    <n v="287255"/>
    <m/>
    <n v="0"/>
    <n v="0"/>
    <n v="5.0299999999999997E-4"/>
    <n v="0"/>
    <n v="3994243"/>
    <m/>
    <n v="0"/>
    <n v="5.6400000000000005E-4"/>
    <n v="0"/>
    <n v="0"/>
  </r>
  <r>
    <x v="19"/>
    <x v="55"/>
    <n v="507"/>
    <n v="8207"/>
    <m/>
    <n v="38954357"/>
    <m/>
    <n v="0"/>
    <n v="287255"/>
    <m/>
    <n v="0"/>
    <n v="0"/>
    <n v="8.4800000000000001E-4"/>
    <n v="0"/>
    <n v="3994243"/>
    <m/>
    <n v="0"/>
    <n v="9.2100000000000005E-4"/>
    <n v="0"/>
    <n v="0"/>
  </r>
  <r>
    <x v="19"/>
    <x v="10"/>
    <n v="507"/>
    <n v="8207"/>
    <m/>
    <n v="38954357"/>
    <m/>
    <n v="0"/>
    <n v="287255"/>
    <m/>
    <n v="0"/>
    <n v="0"/>
    <n v="8.2000000000000001E-5"/>
    <n v="0"/>
    <n v="3994243"/>
    <m/>
    <n v="0"/>
    <n v="9.2E-5"/>
    <n v="0"/>
    <n v="0"/>
  </r>
  <r>
    <x v="19"/>
    <x v="12"/>
    <n v="507"/>
    <n v="8207"/>
    <m/>
    <n v="38954357"/>
    <m/>
    <n v="0"/>
    <n v="287255"/>
    <m/>
    <n v="0"/>
    <n v="0"/>
    <n v="1.36E-4"/>
    <n v="0"/>
    <n v="3994243"/>
    <m/>
    <n v="0"/>
    <n v="1.35E-4"/>
    <n v="0"/>
    <n v="0"/>
  </r>
  <r>
    <x v="19"/>
    <x v="14"/>
    <n v="507"/>
    <n v="8207"/>
    <m/>
    <n v="38954357"/>
    <m/>
    <n v="0"/>
    <n v="287255"/>
    <m/>
    <n v="0"/>
    <n v="0"/>
    <n v="1.2E-5"/>
    <n v="0"/>
    <n v="3994243"/>
    <m/>
    <n v="0"/>
    <n v="1.2E-5"/>
    <n v="0"/>
    <n v="0"/>
  </r>
  <r>
    <x v="19"/>
    <x v="15"/>
    <n v="507"/>
    <n v="8207"/>
    <m/>
    <n v="38954357"/>
    <m/>
    <n v="0"/>
    <n v="287255"/>
    <m/>
    <n v="0"/>
    <n v="0"/>
    <n v="2.14E-4"/>
    <n v="0"/>
    <n v="3994243"/>
    <m/>
    <n v="0"/>
    <n v="2.4000000000000001E-4"/>
    <n v="0"/>
    <n v="0"/>
  </r>
  <r>
    <x v="19"/>
    <x v="16"/>
    <n v="507"/>
    <n v="8207"/>
    <m/>
    <n v="38954357"/>
    <m/>
    <n v="0"/>
    <n v="287255"/>
    <m/>
    <n v="0"/>
    <n v="0"/>
    <n v="0"/>
    <n v="0"/>
    <n v="3994243"/>
    <m/>
    <n v="0"/>
    <n v="0"/>
    <n v="0"/>
    <n v="0"/>
  </r>
  <r>
    <x v="19"/>
    <x v="58"/>
    <n v="507"/>
    <n v="8207"/>
    <m/>
    <n v="38954357"/>
    <m/>
    <n v="0"/>
    <n v="287255"/>
    <m/>
    <n v="0"/>
    <n v="0"/>
    <n v="0"/>
    <n v="0"/>
    <n v="3994243"/>
    <m/>
    <n v="0"/>
    <n v="0"/>
    <n v="0"/>
    <n v="0"/>
  </r>
  <r>
    <x v="19"/>
    <x v="17"/>
    <n v="507"/>
    <n v="8207"/>
    <m/>
    <n v="38954357"/>
    <m/>
    <n v="0"/>
    <n v="287255"/>
    <m/>
    <n v="0"/>
    <n v="0"/>
    <n v="2.1499999999999999E-4"/>
    <n v="0"/>
    <n v="3994243"/>
    <m/>
    <n v="0"/>
    <n v="2.41E-4"/>
    <n v="0"/>
    <n v="0"/>
  </r>
  <r>
    <x v="19"/>
    <x v="57"/>
    <n v="507"/>
    <n v="8207"/>
    <m/>
    <n v="38954357"/>
    <m/>
    <n v="0"/>
    <n v="287255"/>
    <m/>
    <n v="0"/>
    <n v="0"/>
    <n v="0"/>
    <n v="0"/>
    <n v="3994243"/>
    <m/>
    <n v="0"/>
    <n v="0"/>
    <n v="0"/>
    <n v="0"/>
  </r>
  <r>
    <x v="19"/>
    <x v="21"/>
    <n v="507"/>
    <n v="8207"/>
    <m/>
    <n v="38954357"/>
    <m/>
    <n v="0"/>
    <n v="287255"/>
    <m/>
    <n v="0"/>
    <n v="0"/>
    <n v="6.6000000000000005E-5"/>
    <n v="0"/>
    <n v="3994243"/>
    <m/>
    <n v="0"/>
    <n v="6.2000000000000003E-5"/>
    <n v="0"/>
    <n v="0"/>
  </r>
  <r>
    <x v="19"/>
    <x v="22"/>
    <n v="507"/>
    <n v="8207"/>
    <m/>
    <n v="38954357"/>
    <m/>
    <n v="0"/>
    <n v="287255"/>
    <m/>
    <n v="0"/>
    <n v="0"/>
    <n v="4.6E-5"/>
    <n v="0"/>
    <n v="3994243"/>
    <m/>
    <n v="0"/>
    <n v="2.5999999999999998E-5"/>
    <n v="0"/>
    <n v="0"/>
  </r>
  <r>
    <x v="19"/>
    <x v="0"/>
    <n v="508"/>
    <n v="8207"/>
    <m/>
    <n v="0"/>
    <m/>
    <n v="0"/>
    <n v="6889436"/>
    <m/>
    <n v="0"/>
    <n v="0"/>
    <n v="1.4239999999999999E-3"/>
    <n v="0"/>
    <n v="0"/>
    <m/>
    <n v="0"/>
    <n v="1.72E-3"/>
    <n v="0"/>
    <n v="0"/>
  </r>
  <r>
    <x v="19"/>
    <x v="1"/>
    <n v="508"/>
    <n v="8207"/>
    <m/>
    <n v="0"/>
    <m/>
    <n v="0"/>
    <n v="6889436"/>
    <m/>
    <n v="0"/>
    <n v="0"/>
    <n v="1.4100000000000001E-4"/>
    <n v="0"/>
    <n v="0"/>
    <m/>
    <n v="0"/>
    <n v="1.85E-4"/>
    <n v="0"/>
    <n v="0"/>
  </r>
  <r>
    <x v="19"/>
    <x v="2"/>
    <n v="508"/>
    <n v="8207"/>
    <m/>
    <n v="0"/>
    <m/>
    <n v="0"/>
    <n v="6889436"/>
    <m/>
    <n v="0"/>
    <n v="0"/>
    <n v="4.7399999999999997E-4"/>
    <n v="0"/>
    <n v="0"/>
    <m/>
    <n v="0"/>
    <n v="4.5800000000000002E-4"/>
    <n v="0"/>
    <n v="0"/>
  </r>
  <r>
    <x v="19"/>
    <x v="3"/>
    <n v="508"/>
    <n v="8207"/>
    <m/>
    <n v="0"/>
    <m/>
    <n v="0"/>
    <n v="6889436"/>
    <m/>
    <n v="0"/>
    <n v="0"/>
    <n v="5.4999999999999997E-3"/>
    <n v="0"/>
    <n v="0"/>
    <m/>
    <n v="0"/>
    <n v="5.8060000000000004E-3"/>
    <n v="0"/>
    <n v="0"/>
  </r>
  <r>
    <x v="19"/>
    <x v="4"/>
    <n v="508"/>
    <n v="8207"/>
    <m/>
    <n v="0"/>
    <m/>
    <n v="0"/>
    <n v="6889436"/>
    <m/>
    <n v="0"/>
    <n v="0"/>
    <n v="0"/>
    <n v="0"/>
    <n v="0"/>
    <m/>
    <n v="0"/>
    <n v="0"/>
    <n v="0"/>
    <n v="0"/>
  </r>
  <r>
    <x v="19"/>
    <x v="5"/>
    <n v="508"/>
    <n v="8207"/>
    <m/>
    <n v="0"/>
    <m/>
    <n v="0"/>
    <n v="6889436"/>
    <m/>
    <n v="0"/>
    <n v="0"/>
    <n v="8.3999999999999995E-5"/>
    <n v="0"/>
    <n v="0"/>
    <m/>
    <n v="0"/>
    <n v="9.3999999999999994E-5"/>
    <n v="0"/>
    <n v="0"/>
  </r>
  <r>
    <x v="19"/>
    <x v="6"/>
    <n v="508"/>
    <n v="8207"/>
    <m/>
    <n v="0"/>
    <m/>
    <n v="0"/>
    <n v="6889436"/>
    <m/>
    <n v="0"/>
    <n v="0"/>
    <n v="1.3200000000000001E-4"/>
    <n v="0"/>
    <n v="0"/>
    <m/>
    <n v="0"/>
    <n v="1.46E-4"/>
    <n v="0"/>
    <n v="0"/>
  </r>
  <r>
    <x v="19"/>
    <x v="54"/>
    <n v="508"/>
    <n v="8207"/>
    <m/>
    <n v="0"/>
    <m/>
    <n v="0"/>
    <n v="6889436"/>
    <m/>
    <n v="0"/>
    <n v="0"/>
    <n v="0"/>
    <n v="0"/>
    <n v="0"/>
    <m/>
    <n v="0"/>
    <n v="0"/>
    <n v="0"/>
    <n v="0"/>
  </r>
  <r>
    <x v="19"/>
    <x v="8"/>
    <n v="508"/>
    <n v="8207"/>
    <m/>
    <n v="0"/>
    <m/>
    <n v="0"/>
    <n v="6889436"/>
    <m/>
    <n v="0"/>
    <n v="0"/>
    <n v="5.0299999999999997E-4"/>
    <n v="0"/>
    <n v="0"/>
    <m/>
    <n v="0"/>
    <n v="5.6400000000000005E-4"/>
    <n v="0"/>
    <n v="0"/>
  </r>
  <r>
    <x v="19"/>
    <x v="55"/>
    <n v="508"/>
    <n v="8207"/>
    <m/>
    <n v="0"/>
    <m/>
    <n v="0"/>
    <n v="6889436"/>
    <m/>
    <n v="0"/>
    <n v="0"/>
    <n v="8.4800000000000001E-4"/>
    <n v="0"/>
    <n v="0"/>
    <m/>
    <n v="0"/>
    <n v="9.2100000000000005E-4"/>
    <n v="0"/>
    <n v="0"/>
  </r>
  <r>
    <x v="19"/>
    <x v="10"/>
    <n v="508"/>
    <n v="8207"/>
    <m/>
    <n v="0"/>
    <m/>
    <n v="0"/>
    <n v="6889436"/>
    <m/>
    <n v="0"/>
    <n v="0"/>
    <n v="8.2000000000000001E-5"/>
    <n v="0"/>
    <n v="0"/>
    <m/>
    <n v="0"/>
    <n v="9.2E-5"/>
    <n v="0"/>
    <n v="0"/>
  </r>
  <r>
    <x v="19"/>
    <x v="12"/>
    <n v="508"/>
    <n v="8207"/>
    <m/>
    <n v="0"/>
    <m/>
    <n v="0"/>
    <n v="6889436"/>
    <m/>
    <n v="0"/>
    <n v="0"/>
    <n v="1.36E-4"/>
    <n v="0"/>
    <n v="0"/>
    <m/>
    <n v="0"/>
    <n v="1.35E-4"/>
    <n v="0"/>
    <n v="0"/>
  </r>
  <r>
    <x v="19"/>
    <x v="14"/>
    <n v="508"/>
    <n v="8207"/>
    <m/>
    <n v="0"/>
    <m/>
    <n v="0"/>
    <n v="6889436"/>
    <m/>
    <n v="0"/>
    <n v="0"/>
    <n v="1.2E-5"/>
    <n v="0"/>
    <n v="0"/>
    <m/>
    <n v="0"/>
    <n v="1.2E-5"/>
    <n v="0"/>
    <n v="0"/>
  </r>
  <r>
    <x v="19"/>
    <x v="15"/>
    <n v="508"/>
    <n v="8207"/>
    <m/>
    <n v="0"/>
    <m/>
    <n v="0"/>
    <n v="6889436"/>
    <m/>
    <n v="0"/>
    <n v="0"/>
    <n v="2.14E-4"/>
    <n v="0"/>
    <n v="0"/>
    <m/>
    <n v="0"/>
    <n v="2.4000000000000001E-4"/>
    <n v="0"/>
    <n v="0"/>
  </r>
  <r>
    <x v="19"/>
    <x v="59"/>
    <n v="508"/>
    <n v="8207"/>
    <m/>
    <n v="0"/>
    <m/>
    <n v="0"/>
    <n v="6889436"/>
    <m/>
    <n v="0"/>
    <n v="0"/>
    <n v="0"/>
    <n v="0"/>
    <n v="0"/>
    <m/>
    <n v="0"/>
    <n v="0"/>
    <n v="0"/>
    <n v="0"/>
  </r>
  <r>
    <x v="19"/>
    <x v="16"/>
    <n v="508"/>
    <n v="8207"/>
    <m/>
    <n v="0"/>
    <m/>
    <n v="0"/>
    <n v="6889436"/>
    <m/>
    <n v="0"/>
    <n v="0"/>
    <n v="0"/>
    <n v="0"/>
    <n v="0"/>
    <m/>
    <n v="0"/>
    <n v="0"/>
    <n v="0"/>
    <n v="0"/>
  </r>
  <r>
    <x v="19"/>
    <x v="17"/>
    <n v="508"/>
    <n v="8207"/>
    <m/>
    <n v="0"/>
    <m/>
    <n v="0"/>
    <n v="6889436"/>
    <m/>
    <n v="0"/>
    <n v="0"/>
    <n v="2.1499999999999999E-4"/>
    <n v="0"/>
    <n v="0"/>
    <m/>
    <n v="0"/>
    <n v="2.41E-4"/>
    <n v="0"/>
    <n v="0"/>
  </r>
  <r>
    <x v="19"/>
    <x v="57"/>
    <n v="508"/>
    <n v="8207"/>
    <m/>
    <n v="0"/>
    <m/>
    <n v="0"/>
    <n v="6889436"/>
    <m/>
    <n v="0"/>
    <n v="0"/>
    <n v="0"/>
    <n v="0"/>
    <n v="0"/>
    <m/>
    <n v="0"/>
    <n v="0"/>
    <n v="0"/>
    <n v="0"/>
  </r>
  <r>
    <x v="19"/>
    <x v="21"/>
    <n v="508"/>
    <n v="8207"/>
    <m/>
    <n v="0"/>
    <m/>
    <n v="0"/>
    <n v="6889436"/>
    <m/>
    <n v="0"/>
    <n v="0"/>
    <n v="6.6000000000000005E-5"/>
    <n v="0"/>
    <n v="0"/>
    <m/>
    <n v="0"/>
    <n v="6.2000000000000003E-5"/>
    <n v="0"/>
    <n v="0"/>
  </r>
  <r>
    <x v="19"/>
    <x v="22"/>
    <n v="508"/>
    <n v="8207"/>
    <m/>
    <n v="0"/>
    <m/>
    <n v="0"/>
    <n v="6889436"/>
    <m/>
    <n v="0"/>
    <n v="0"/>
    <n v="4.6E-5"/>
    <n v="0"/>
    <n v="0"/>
    <m/>
    <n v="0"/>
    <n v="2.5999999999999998E-5"/>
    <n v="0"/>
    <n v="0"/>
  </r>
  <r>
    <x v="20"/>
    <x v="0"/>
    <n v="254"/>
    <n v="8054"/>
    <n v="0.6"/>
    <n v="43247410"/>
    <n v="-636387"/>
    <n v="26330278.199999999"/>
    <n v="94400"/>
    <m/>
    <n v="56640"/>
    <n v="26386918.199999999"/>
    <n v="1.4239999999999999E-3"/>
    <n v="37574.971516799997"/>
    <n v="5108326"/>
    <n v="0"/>
    <n v="3064995.6"/>
    <n v="1.72E-3"/>
    <n v="5271.7924320000002"/>
    <n v="42846.763948799999"/>
  </r>
  <r>
    <x v="20"/>
    <x v="1"/>
    <n v="254"/>
    <n v="8054"/>
    <n v="0.6"/>
    <n v="43247410"/>
    <n v="-636387"/>
    <n v="26330278.199999999"/>
    <n v="94400"/>
    <m/>
    <n v="56640"/>
    <n v="26386918.199999999"/>
    <n v="1.4100000000000001E-4"/>
    <n v="3720.5554662000004"/>
    <n v="5108326"/>
    <n v="0"/>
    <n v="3064995.6"/>
    <n v="1.85E-4"/>
    <n v="567.02418599999999"/>
    <n v="4287.5796522000001"/>
  </r>
  <r>
    <x v="20"/>
    <x v="2"/>
    <n v="254"/>
    <n v="8054"/>
    <n v="0.6"/>
    <n v="43247410"/>
    <n v="-636387"/>
    <n v="26330278.199999999"/>
    <n v="94400"/>
    <m/>
    <n v="56640"/>
    <n v="26386918.199999999"/>
    <n v="4.7399999999999997E-4"/>
    <n v="12507.399226799998"/>
    <n v="5108326"/>
    <n v="0"/>
    <n v="3064995.6"/>
    <n v="4.5800000000000002E-4"/>
    <n v="1403.7679848"/>
    <n v="13911.167211599999"/>
  </r>
  <r>
    <x v="20"/>
    <x v="3"/>
    <n v="254"/>
    <n v="8054"/>
    <n v="0.6"/>
    <n v="43247410"/>
    <n v="-636387"/>
    <n v="26330278.199999999"/>
    <n v="94400"/>
    <m/>
    <n v="56640"/>
    <n v="26386918.199999999"/>
    <n v="5.4999999999999997E-3"/>
    <n v="145128.05009999999"/>
    <n v="5108326"/>
    <n v="0"/>
    <n v="3064995.6"/>
    <n v="5.8060000000000004E-3"/>
    <n v="17795.364453600003"/>
    <n v="162923.41455359999"/>
  </r>
  <r>
    <x v="20"/>
    <x v="4"/>
    <n v="254"/>
    <n v="8054"/>
    <n v="0.6"/>
    <n v="43247410"/>
    <n v="-636387"/>
    <n v="26330278.199999999"/>
    <n v="94400"/>
    <m/>
    <n v="56640"/>
    <n v="26386918.199999999"/>
    <n v="0"/>
    <n v="0"/>
    <n v="5108326"/>
    <n v="0"/>
    <n v="3064995.6"/>
    <n v="0"/>
    <n v="0"/>
    <n v="0"/>
  </r>
  <r>
    <x v="20"/>
    <x v="5"/>
    <n v="254"/>
    <n v="8054"/>
    <n v="0.6"/>
    <n v="43247410"/>
    <n v="-636387"/>
    <n v="26330278.199999999"/>
    <n v="94400"/>
    <m/>
    <n v="56640"/>
    <n v="26386918.199999999"/>
    <n v="8.3999999999999995E-5"/>
    <n v="2216.5011287999996"/>
    <n v="5108326"/>
    <n v="0"/>
    <n v="3064995.6"/>
    <n v="9.3999999999999994E-5"/>
    <n v="288.10958640000001"/>
    <n v="2504.6107151999995"/>
  </r>
  <r>
    <x v="20"/>
    <x v="6"/>
    <n v="254"/>
    <n v="8054"/>
    <n v="0.6"/>
    <n v="43247410"/>
    <n v="-636387"/>
    <n v="26330278.199999999"/>
    <n v="94400"/>
    <m/>
    <n v="56640"/>
    <n v="26386918.199999999"/>
    <n v="1.3200000000000001E-4"/>
    <n v="3483.0732024000004"/>
    <n v="5108326"/>
    <n v="0"/>
    <n v="3064995.6"/>
    <n v="1.46E-4"/>
    <n v="447.48935760000001"/>
    <n v="3930.5625600000003"/>
  </r>
  <r>
    <x v="20"/>
    <x v="60"/>
    <n v="254"/>
    <n v="8054"/>
    <n v="0.6"/>
    <n v="43247410"/>
    <n v="-636387"/>
    <n v="26330278.199999999"/>
    <n v="94400"/>
    <m/>
    <n v="56640"/>
    <n v="26386918.199999999"/>
    <n v="5.5999999999999999E-5"/>
    <n v="1477.6674192"/>
    <n v="5108326"/>
    <n v="0"/>
    <n v="3064995.6"/>
    <n v="6.3E-5"/>
    <n v="193.0947228"/>
    <n v="1670.762142"/>
  </r>
  <r>
    <x v="20"/>
    <x v="40"/>
    <n v="254"/>
    <n v="8054"/>
    <n v="0.6"/>
    <n v="43247410"/>
    <n v="-636387"/>
    <n v="26330278.199999999"/>
    <n v="94400"/>
    <m/>
    <n v="56640"/>
    <n v="26386918.199999999"/>
    <n v="6.8199999999999999E-4"/>
    <n v="17995.878212399999"/>
    <n v="5108326"/>
    <n v="0"/>
    <n v="3064995.6"/>
    <n v="7.6900000000000004E-4"/>
    <n v="2356.9816164000003"/>
    <n v="20352.859828799999"/>
  </r>
  <r>
    <x v="20"/>
    <x v="61"/>
    <n v="254"/>
    <n v="8054"/>
    <n v="0.6"/>
    <n v="43247410"/>
    <n v="-636387"/>
    <n v="26330278.199999999"/>
    <n v="94400"/>
    <m/>
    <n v="56640"/>
    <n v="26386918.199999999"/>
    <n v="1.7329999999999999E-3"/>
    <n v="45728.529240600001"/>
    <n v="5108326"/>
    <n v="0"/>
    <n v="3064995.6"/>
    <n v="1.9589999999999998E-3"/>
    <n v="6004.3263803999998"/>
    <n v="51732.855621000002"/>
  </r>
  <r>
    <x v="20"/>
    <x v="10"/>
    <n v="254"/>
    <n v="8054"/>
    <n v="0.6"/>
    <n v="43247410"/>
    <n v="-636387"/>
    <n v="26330278.199999999"/>
    <n v="94400"/>
    <m/>
    <n v="56640"/>
    <n v="26386918.199999999"/>
    <n v="8.2000000000000001E-5"/>
    <n v="2163.7272923999999"/>
    <n v="5108326"/>
    <n v="0"/>
    <n v="3064995.6"/>
    <n v="9.2E-5"/>
    <n v="281.97959520000001"/>
    <n v="2445.7068875999998"/>
  </r>
  <r>
    <x v="20"/>
    <x v="11"/>
    <n v="254"/>
    <n v="8054"/>
    <n v="0.6"/>
    <n v="43247410"/>
    <n v="-636387"/>
    <n v="26330278.199999999"/>
    <n v="94400"/>
    <m/>
    <n v="56640"/>
    <n v="26386918.199999999"/>
    <n v="0"/>
    <n v="0"/>
    <n v="5108326"/>
    <n v="0"/>
    <n v="3064995.6"/>
    <n v="0"/>
    <n v="0"/>
    <n v="0"/>
  </r>
  <r>
    <x v="20"/>
    <x v="12"/>
    <n v="254"/>
    <n v="8054"/>
    <n v="0.6"/>
    <n v="43247410"/>
    <n v="-636387"/>
    <n v="26330278.199999999"/>
    <n v="94400"/>
    <m/>
    <n v="56640"/>
    <n v="26386918.199999999"/>
    <n v="1.36E-4"/>
    <n v="3588.6208751999998"/>
    <n v="5108326"/>
    <n v="0"/>
    <n v="3064995.6"/>
    <n v="1.35E-4"/>
    <n v="413.774406"/>
    <n v="4002.3952811999998"/>
  </r>
  <r>
    <x v="20"/>
    <x v="14"/>
    <n v="254"/>
    <n v="8054"/>
    <n v="0.6"/>
    <n v="43247410"/>
    <n v="-636387"/>
    <n v="26330278.199999999"/>
    <n v="94400"/>
    <m/>
    <n v="56640"/>
    <n v="26386918.199999999"/>
    <n v="1.2E-5"/>
    <n v="316.64301840000002"/>
    <n v="5108326"/>
    <n v="0"/>
    <n v="3064995.6"/>
    <n v="1.2E-5"/>
    <n v="36.779947200000002"/>
    <n v="353.4229656"/>
  </r>
  <r>
    <x v="20"/>
    <x v="15"/>
    <n v="254"/>
    <n v="8054"/>
    <n v="0.6"/>
    <n v="43247410"/>
    <n v="-636387"/>
    <n v="26330278.199999999"/>
    <n v="94400"/>
    <m/>
    <n v="56640"/>
    <n v="26386918.199999999"/>
    <n v="2.14E-4"/>
    <n v="5646.8004947999998"/>
    <n v="5108326"/>
    <n v="0"/>
    <n v="3064995.6"/>
    <n v="2.4000000000000001E-4"/>
    <n v="735.59894400000007"/>
    <n v="6382.3994388000001"/>
  </r>
  <r>
    <x v="20"/>
    <x v="62"/>
    <n v="254"/>
    <n v="8054"/>
    <n v="0.6"/>
    <n v="43247410"/>
    <n v="-636387"/>
    <n v="26330278.199999999"/>
    <n v="94400"/>
    <m/>
    <n v="56640"/>
    <n v="26386918.199999999"/>
    <n v="0"/>
    <n v="0"/>
    <n v="5108326"/>
    <n v="0"/>
    <n v="3064995.6"/>
    <n v="0"/>
    <n v="0"/>
    <n v="0"/>
  </r>
  <r>
    <x v="20"/>
    <x v="16"/>
    <n v="254"/>
    <n v="8054"/>
    <n v="0.6"/>
    <n v="43247410"/>
    <n v="-636387"/>
    <n v="26330278.199999999"/>
    <n v="94400"/>
    <m/>
    <n v="56640"/>
    <n v="26386918.199999999"/>
    <n v="0"/>
    <n v="0"/>
    <n v="5108326"/>
    <n v="0"/>
    <n v="3064995.6"/>
    <n v="0"/>
    <n v="0"/>
    <n v="0"/>
  </r>
  <r>
    <x v="20"/>
    <x v="17"/>
    <n v="254"/>
    <n v="8054"/>
    <n v="0.6"/>
    <n v="43247410"/>
    <n v="-636387"/>
    <n v="26330278.199999999"/>
    <n v="94400"/>
    <m/>
    <n v="56640"/>
    <n v="26386918.199999999"/>
    <n v="2.1499999999999999E-4"/>
    <n v="5673.1874129999997"/>
    <n v="5108326"/>
    <n v="0"/>
    <n v="3064995.6"/>
    <n v="2.41E-4"/>
    <n v="738.66393960000005"/>
    <n v="6411.8513525999997"/>
  </r>
  <r>
    <x v="20"/>
    <x v="21"/>
    <n v="254"/>
    <n v="8054"/>
    <n v="0.6"/>
    <n v="43247410"/>
    <n v="-636387"/>
    <n v="26330278.199999999"/>
    <n v="94400"/>
    <m/>
    <n v="56640"/>
    <n v="26386918.199999999"/>
    <n v="6.6000000000000005E-5"/>
    <n v="1741.5366012000002"/>
    <n v="5108326"/>
    <n v="0"/>
    <n v="3064995.6"/>
    <n v="6.2000000000000003E-5"/>
    <n v="190.02972720000002"/>
    <n v="1931.5663284000002"/>
  </r>
  <r>
    <x v="20"/>
    <x v="22"/>
    <n v="254"/>
    <n v="8054"/>
    <n v="0.6"/>
    <n v="43247410"/>
    <n v="-636387"/>
    <n v="26330278.199999999"/>
    <n v="94400"/>
    <m/>
    <n v="56640"/>
    <n v="26386918.199999999"/>
    <n v="4.6E-5"/>
    <n v="1213.7982371999999"/>
    <n v="5108326"/>
    <n v="0"/>
    <n v="3064995.6"/>
    <n v="2.5999999999999998E-5"/>
    <n v="79.689885599999997"/>
    <n v="1293.4881227999999"/>
  </r>
  <r>
    <x v="21"/>
    <x v="0"/>
    <n v="272"/>
    <n v="8055"/>
    <n v="0.6"/>
    <n v="8963880"/>
    <n v="2507355"/>
    <n v="3873915"/>
    <n v="48039"/>
    <m/>
    <n v="28823.399999999998"/>
    <n v="3902738.4"/>
    <n v="1.4239999999999999E-3"/>
    <n v="5557.4994815999999"/>
    <n v="914926"/>
    <n v="64544"/>
    <n v="510229.19999999995"/>
    <n v="1.72E-3"/>
    <n v="877.59422399999994"/>
    <n v="6435.0937056000002"/>
  </r>
  <r>
    <x v="21"/>
    <x v="1"/>
    <n v="272"/>
    <n v="8055"/>
    <n v="0.6"/>
    <n v="8963880"/>
    <n v="2507355"/>
    <n v="3873915"/>
    <n v="48039"/>
    <m/>
    <n v="28823.399999999998"/>
    <n v="3902738.4"/>
    <n v="1.4100000000000001E-4"/>
    <n v="550.28611440000009"/>
    <n v="914926"/>
    <n v="64544"/>
    <n v="510229.19999999995"/>
    <n v="1.85E-4"/>
    <n v="94.39240199999999"/>
    <n v="644.67851640000003"/>
  </r>
  <r>
    <x v="21"/>
    <x v="2"/>
    <n v="272"/>
    <n v="8055"/>
    <n v="0.6"/>
    <n v="8963880"/>
    <n v="2507355"/>
    <n v="3873915"/>
    <n v="48039"/>
    <m/>
    <n v="28823.399999999998"/>
    <n v="3902738.4"/>
    <n v="4.7399999999999997E-4"/>
    <n v="1849.8980015999998"/>
    <n v="914926"/>
    <n v="64544"/>
    <n v="510229.19999999995"/>
    <n v="4.5800000000000002E-4"/>
    <n v="233.68497359999998"/>
    <n v="2083.5829752"/>
  </r>
  <r>
    <x v="21"/>
    <x v="3"/>
    <n v="272"/>
    <n v="8055"/>
    <n v="0.6"/>
    <n v="8963880"/>
    <n v="2507355"/>
    <n v="3873915"/>
    <n v="48039"/>
    <m/>
    <n v="28823.399999999998"/>
    <n v="3902738.4"/>
    <n v="5.4999999999999997E-3"/>
    <n v="21465.061199999996"/>
    <n v="914926"/>
    <n v="64544"/>
    <n v="510229.19999999995"/>
    <n v="5.8060000000000004E-3"/>
    <n v="2962.3907352000001"/>
    <n v="24427.451935199995"/>
  </r>
  <r>
    <x v="21"/>
    <x v="4"/>
    <n v="272"/>
    <n v="8055"/>
    <n v="0.6"/>
    <n v="8963880"/>
    <n v="2507355"/>
    <n v="3873915"/>
    <n v="48039"/>
    <m/>
    <n v="28823.399999999998"/>
    <n v="3902738.4"/>
    <n v="0"/>
    <n v="0"/>
    <n v="914926"/>
    <n v="64544"/>
    <n v="510229.19999999995"/>
    <n v="0"/>
    <n v="0"/>
    <n v="0"/>
  </r>
  <r>
    <x v="21"/>
    <x v="5"/>
    <n v="272"/>
    <n v="8055"/>
    <n v="0.6"/>
    <n v="8963880"/>
    <n v="2507355"/>
    <n v="3873915"/>
    <n v="48039"/>
    <m/>
    <n v="28823.399999999998"/>
    <n v="3902738.4"/>
    <n v="8.3999999999999995E-5"/>
    <n v="327.8300256"/>
    <n v="914926"/>
    <n v="64544"/>
    <n v="510229.19999999995"/>
    <n v="9.3999999999999994E-5"/>
    <n v="47.961544799999992"/>
    <n v="375.79157040000001"/>
  </r>
  <r>
    <x v="21"/>
    <x v="6"/>
    <n v="272"/>
    <n v="8055"/>
    <n v="0.6"/>
    <n v="8963880"/>
    <n v="2507355"/>
    <n v="3873915"/>
    <n v="48039"/>
    <m/>
    <n v="28823.399999999998"/>
    <n v="3902738.4"/>
    <n v="1.3200000000000001E-4"/>
    <n v="515.16146880000008"/>
    <n v="914926"/>
    <n v="64544"/>
    <n v="510229.19999999995"/>
    <n v="1.46E-4"/>
    <n v="74.493463199999994"/>
    <n v="589.65493200000003"/>
  </r>
  <r>
    <x v="21"/>
    <x v="60"/>
    <n v="272"/>
    <n v="8055"/>
    <n v="0.6"/>
    <n v="8963880"/>
    <n v="2507355"/>
    <n v="3873915"/>
    <n v="48039"/>
    <m/>
    <n v="28823.399999999998"/>
    <n v="3902738.4"/>
    <n v="5.5999999999999999E-5"/>
    <n v="218.5533504"/>
    <n v="914926"/>
    <n v="64544"/>
    <n v="510229.19999999995"/>
    <n v="6.3E-5"/>
    <n v="32.144439599999998"/>
    <n v="250.69779"/>
  </r>
  <r>
    <x v="21"/>
    <x v="40"/>
    <n v="272"/>
    <n v="8055"/>
    <n v="0.6"/>
    <n v="8963880"/>
    <n v="2507355"/>
    <n v="3873915"/>
    <n v="48039"/>
    <m/>
    <n v="28823.399999999998"/>
    <n v="3902738.4"/>
    <n v="6.8199999999999999E-4"/>
    <n v="2661.6675888"/>
    <n v="914926"/>
    <n v="64544"/>
    <n v="510229.19999999995"/>
    <n v="7.6900000000000004E-4"/>
    <n v="392.36625479999998"/>
    <n v="3054.0338436000002"/>
  </r>
  <r>
    <x v="21"/>
    <x v="61"/>
    <n v="272"/>
    <n v="8055"/>
    <n v="0.6"/>
    <n v="8963880"/>
    <n v="2507355"/>
    <n v="3873915"/>
    <n v="48039"/>
    <m/>
    <n v="28823.399999999998"/>
    <n v="3902738.4"/>
    <n v="1.7329999999999999E-3"/>
    <n v="6763.4456471999993"/>
    <n v="914926"/>
    <n v="64544"/>
    <n v="510229.19999999995"/>
    <n v="1.9589999999999998E-3"/>
    <n v="999.53900279999982"/>
    <n v="7762.9846499999994"/>
  </r>
  <r>
    <x v="21"/>
    <x v="10"/>
    <n v="272"/>
    <n v="8055"/>
    <n v="0.6"/>
    <n v="8963880"/>
    <n v="2507355"/>
    <n v="3873915"/>
    <n v="48039"/>
    <m/>
    <n v="28823.399999999998"/>
    <n v="3902738.4"/>
    <n v="8.2000000000000001E-5"/>
    <n v="320.02454879999999"/>
    <n v="914926"/>
    <n v="64544"/>
    <n v="510229.19999999995"/>
    <n v="9.2E-5"/>
    <n v="46.941086399999996"/>
    <n v="366.96563520000001"/>
  </r>
  <r>
    <x v="21"/>
    <x v="11"/>
    <n v="272"/>
    <n v="8055"/>
    <n v="0.6"/>
    <n v="8963880"/>
    <n v="2507355"/>
    <n v="3873915"/>
    <n v="48039"/>
    <m/>
    <n v="28823.399999999998"/>
    <n v="3902738.4"/>
    <n v="0"/>
    <n v="0"/>
    <n v="914926"/>
    <n v="64544"/>
    <n v="510229.19999999995"/>
    <n v="0"/>
    <n v="0"/>
    <n v="0"/>
  </r>
  <r>
    <x v="21"/>
    <x v="12"/>
    <n v="272"/>
    <n v="8055"/>
    <n v="0.6"/>
    <n v="8963880"/>
    <n v="2507355"/>
    <n v="3873915"/>
    <n v="48039"/>
    <m/>
    <n v="28823.399999999998"/>
    <n v="3902738.4"/>
    <n v="1.36E-4"/>
    <n v="530.77242239999998"/>
    <n v="914926"/>
    <n v="64544"/>
    <n v="510229.19999999995"/>
    <n v="1.35E-4"/>
    <n v="68.88094199999999"/>
    <n v="599.65336439999999"/>
  </r>
  <r>
    <x v="21"/>
    <x v="14"/>
    <n v="272"/>
    <n v="8055"/>
    <n v="0.6"/>
    <n v="8963880"/>
    <n v="2507355"/>
    <n v="3873915"/>
    <n v="48039"/>
    <m/>
    <n v="28823.399999999998"/>
    <n v="3902738.4"/>
    <n v="1.2E-5"/>
    <n v="46.832860799999999"/>
    <n v="914926"/>
    <n v="64544"/>
    <n v="510229.19999999995"/>
    <n v="1.2E-5"/>
    <n v="6.1227503999999993"/>
    <n v="52.9556112"/>
  </r>
  <r>
    <x v="21"/>
    <x v="15"/>
    <n v="272"/>
    <n v="8055"/>
    <n v="0.6"/>
    <n v="8963880"/>
    <n v="2507355"/>
    <n v="3873915"/>
    <n v="48039"/>
    <m/>
    <n v="28823.399999999998"/>
    <n v="3902738.4"/>
    <n v="2.14E-4"/>
    <n v="835.18601760000001"/>
    <n v="914926"/>
    <n v="64544"/>
    <n v="510229.19999999995"/>
    <n v="2.4000000000000001E-4"/>
    <n v="122.45500799999999"/>
    <n v="957.64102560000003"/>
  </r>
  <r>
    <x v="21"/>
    <x v="63"/>
    <n v="272"/>
    <n v="8055"/>
    <n v="0.6"/>
    <n v="8963880"/>
    <n v="2507355"/>
    <n v="3873915"/>
    <n v="48039"/>
    <m/>
    <n v="28823.399999999998"/>
    <n v="3902738.4"/>
    <n v="0"/>
    <n v="0"/>
    <n v="914926"/>
    <n v="64544"/>
    <n v="510229.19999999995"/>
    <n v="0"/>
    <n v="0"/>
    <n v="0"/>
  </r>
  <r>
    <x v="21"/>
    <x v="16"/>
    <n v="272"/>
    <n v="8055"/>
    <n v="0.6"/>
    <n v="8963880"/>
    <n v="2507355"/>
    <n v="3873915"/>
    <n v="48039"/>
    <m/>
    <n v="28823.399999999998"/>
    <n v="3902738.4"/>
    <n v="0"/>
    <n v="0"/>
    <n v="914926"/>
    <n v="64544"/>
    <n v="510229.19999999995"/>
    <n v="0"/>
    <n v="0"/>
    <n v="0"/>
  </r>
  <r>
    <x v="21"/>
    <x v="17"/>
    <n v="272"/>
    <n v="8055"/>
    <n v="0.6"/>
    <n v="8963880"/>
    <n v="2507355"/>
    <n v="3873915"/>
    <n v="48039"/>
    <m/>
    <n v="28823.399999999998"/>
    <n v="3902738.4"/>
    <n v="2.1499999999999999E-4"/>
    <n v="839.08875599999999"/>
    <n v="914926"/>
    <n v="64544"/>
    <n v="510229.19999999995"/>
    <n v="2.41E-4"/>
    <n v="122.96523719999999"/>
    <n v="962.05399319999992"/>
  </r>
  <r>
    <x v="21"/>
    <x v="21"/>
    <n v="272"/>
    <n v="8055"/>
    <n v="0.6"/>
    <n v="8963880"/>
    <n v="2507355"/>
    <n v="3873915"/>
    <n v="48039"/>
    <m/>
    <n v="28823.399999999998"/>
    <n v="3902738.4"/>
    <n v="6.6000000000000005E-5"/>
    <n v="257.58073440000004"/>
    <n v="914926"/>
    <n v="64544"/>
    <n v="510229.19999999995"/>
    <n v="6.2000000000000003E-5"/>
    <n v="31.634210399999997"/>
    <n v="289.21494480000001"/>
  </r>
  <r>
    <x v="21"/>
    <x v="22"/>
    <n v="272"/>
    <n v="8055"/>
    <n v="0.6"/>
    <n v="8963880"/>
    <n v="2507355"/>
    <n v="3873915"/>
    <n v="48039"/>
    <m/>
    <n v="28823.399999999998"/>
    <n v="3902738.4"/>
    <n v="4.6E-5"/>
    <n v="179.52596639999999"/>
    <n v="914926"/>
    <n v="64544"/>
    <n v="510229.19999999995"/>
    <n v="2.5999999999999998E-5"/>
    <n v="13.265959199999998"/>
    <n v="192.79192559999998"/>
  </r>
  <r>
    <x v="22"/>
    <x v="0"/>
    <n v="298"/>
    <n v="8102"/>
    <n v="0.6"/>
    <n v="12407520"/>
    <n v="1367713"/>
    <n v="6623884.2000000002"/>
    <n v="14202"/>
    <m/>
    <n v="8521.1999999999989"/>
    <n v="6632405.3999999994"/>
    <n v="1.4239999999999999E-3"/>
    <n v="9444.5452895999988"/>
    <n v="2230226"/>
    <n v="0"/>
    <n v="1338135.5999999999"/>
    <n v="1.72E-3"/>
    <n v="2301.5932319999997"/>
    <n v="11746.138521599998"/>
  </r>
  <r>
    <x v="22"/>
    <x v="1"/>
    <n v="298"/>
    <n v="8102"/>
    <n v="0.6"/>
    <n v="12407520"/>
    <n v="1367713"/>
    <n v="6623884.2000000002"/>
    <n v="14202"/>
    <m/>
    <n v="8521.1999999999989"/>
    <n v="6632405.3999999994"/>
    <n v="1.4100000000000001E-4"/>
    <n v="935.16916140000001"/>
    <n v="2230226"/>
    <n v="0"/>
    <n v="1338135.5999999999"/>
    <n v="1.85E-4"/>
    <n v="247.55508599999996"/>
    <n v="1182.7242474"/>
  </r>
  <r>
    <x v="22"/>
    <x v="2"/>
    <n v="298"/>
    <n v="8102"/>
    <n v="0.6"/>
    <n v="12407520"/>
    <n v="1367713"/>
    <n v="6623884.2000000002"/>
    <n v="14202"/>
    <m/>
    <n v="8521.1999999999989"/>
    <n v="6632405.3999999994"/>
    <n v="4.7399999999999997E-4"/>
    <n v="3143.7601595999995"/>
    <n v="2230226"/>
    <n v="0"/>
    <n v="1338135.5999999999"/>
    <n v="4.5800000000000002E-4"/>
    <n v="612.86610480000002"/>
    <n v="3756.6262643999994"/>
  </r>
  <r>
    <x v="22"/>
    <x v="3"/>
    <n v="298"/>
    <n v="8102"/>
    <n v="0.6"/>
    <n v="12407520"/>
    <n v="1367713"/>
    <n v="6623884.2000000002"/>
    <n v="14202"/>
    <m/>
    <n v="8521.1999999999989"/>
    <n v="6632405.3999999994"/>
    <n v="5.4999999999999997E-3"/>
    <n v="36478.229699999996"/>
    <n v="2230226"/>
    <n v="0"/>
    <n v="1338135.5999999999"/>
    <n v="5.8060000000000004E-3"/>
    <n v="7769.2152935999993"/>
    <n v="44247.444993599995"/>
  </r>
  <r>
    <x v="22"/>
    <x v="4"/>
    <n v="298"/>
    <n v="8102"/>
    <n v="0.6"/>
    <n v="12407520"/>
    <n v="1367713"/>
    <n v="6623884.2000000002"/>
    <n v="14202"/>
    <m/>
    <n v="8521.1999999999989"/>
    <n v="6632405.3999999994"/>
    <n v="0"/>
    <n v="0"/>
    <n v="2230226"/>
    <n v="0"/>
    <n v="1338135.5999999999"/>
    <n v="0"/>
    <n v="0"/>
    <n v="0"/>
  </r>
  <r>
    <x v="22"/>
    <x v="5"/>
    <n v="298"/>
    <n v="8102"/>
    <n v="0.6"/>
    <n v="12407520"/>
    <n v="1367713"/>
    <n v="6623884.2000000002"/>
    <n v="14202"/>
    <m/>
    <n v="8521.1999999999989"/>
    <n v="6632405.3999999994"/>
    <n v="8.3999999999999995E-5"/>
    <n v="557.12205359999996"/>
    <n v="2230226"/>
    <n v="0"/>
    <n v="1338135.5999999999"/>
    <n v="9.3999999999999994E-5"/>
    <n v="125.78474639999997"/>
    <n v="682.90679999999998"/>
  </r>
  <r>
    <x v="22"/>
    <x v="6"/>
    <n v="298"/>
    <n v="8102"/>
    <n v="0.6"/>
    <n v="12407520"/>
    <n v="1367713"/>
    <n v="6623884.2000000002"/>
    <n v="14202"/>
    <m/>
    <n v="8521.1999999999989"/>
    <n v="6632405.3999999994"/>
    <n v="1.3200000000000001E-4"/>
    <n v="875.4775128"/>
    <n v="2230226"/>
    <n v="0"/>
    <n v="1338135.5999999999"/>
    <n v="1.46E-4"/>
    <n v="195.36779759999999"/>
    <n v="1070.8453104"/>
  </r>
  <r>
    <x v="22"/>
    <x v="64"/>
    <n v="298"/>
    <n v="8102"/>
    <n v="0"/>
    <n v="12407520"/>
    <n v="1367713"/>
    <n v="0"/>
    <n v="14202"/>
    <m/>
    <n v="0"/>
    <n v="0"/>
    <n v="0"/>
    <n v="0"/>
    <n v="2230226"/>
    <n v="0"/>
    <n v="0"/>
    <n v="0"/>
    <n v="0"/>
    <n v="0"/>
  </r>
  <r>
    <x v="22"/>
    <x v="8"/>
    <n v="298"/>
    <n v="8102"/>
    <n v="0.6"/>
    <n v="12407520"/>
    <n v="1367713"/>
    <n v="6623884.2000000002"/>
    <n v="14202"/>
    <m/>
    <n v="8521.1999999999989"/>
    <n v="6632405.3999999994"/>
    <n v="5.0299999999999997E-4"/>
    <n v="3336.0999161999994"/>
    <n v="2230226"/>
    <n v="0"/>
    <n v="1338135.5999999999"/>
    <n v="5.6400000000000005E-4"/>
    <n v="754.70847839999999"/>
    <n v="4090.8083945999992"/>
  </r>
  <r>
    <x v="22"/>
    <x v="65"/>
    <n v="298"/>
    <n v="8102"/>
    <n v="0.6"/>
    <n v="12407520"/>
    <n v="1367713"/>
    <n v="6623884.2000000002"/>
    <n v="14202"/>
    <m/>
    <n v="8521.1999999999989"/>
    <n v="6632405.3999999994"/>
    <n v="2.4099999999999998E-3"/>
    <n v="15984.097013999997"/>
    <n v="2230226"/>
    <n v="0"/>
    <n v="1338135.5999999999"/>
    <n v="2.7000000000000001E-3"/>
    <n v="3612.9661199999996"/>
    <n v="19597.063133999996"/>
  </r>
  <r>
    <x v="22"/>
    <x v="10"/>
    <n v="298"/>
    <n v="8102"/>
    <n v="0.6"/>
    <n v="12407520"/>
    <n v="1367713"/>
    <n v="6623884.2000000002"/>
    <n v="14202"/>
    <m/>
    <n v="8521.1999999999989"/>
    <n v="6632405.3999999994"/>
    <n v="8.2000000000000001E-5"/>
    <n v="543.85724279999999"/>
    <n v="2230226"/>
    <n v="0"/>
    <n v="1338135.5999999999"/>
    <n v="9.2E-5"/>
    <n v="123.10847519999999"/>
    <n v="666.96571799999992"/>
  </r>
  <r>
    <x v="22"/>
    <x v="11"/>
    <n v="298"/>
    <n v="8102"/>
    <n v="0.6"/>
    <n v="12407520"/>
    <n v="1367713"/>
    <n v="6623884.2000000002"/>
    <n v="14202"/>
    <m/>
    <n v="8521.1999999999989"/>
    <n v="6632405.3999999994"/>
    <n v="0"/>
    <n v="0"/>
    <n v="2230226"/>
    <n v="0"/>
    <n v="1338135.5999999999"/>
    <n v="0"/>
    <n v="0"/>
    <n v="0"/>
  </r>
  <r>
    <x v="22"/>
    <x v="12"/>
    <n v="298"/>
    <n v="8102"/>
    <n v="0.6"/>
    <n v="12407520"/>
    <n v="1367713"/>
    <n v="6623884.2000000002"/>
    <n v="14202"/>
    <m/>
    <n v="8521.1999999999989"/>
    <n v="6632405.3999999994"/>
    <n v="1.36E-4"/>
    <n v="902.00713439999993"/>
    <n v="2230226"/>
    <n v="0"/>
    <n v="1338135.5999999999"/>
    <n v="1.35E-4"/>
    <n v="180.64830599999999"/>
    <n v="1082.6554403999999"/>
  </r>
  <r>
    <x v="22"/>
    <x v="14"/>
    <n v="298"/>
    <n v="8102"/>
    <n v="0"/>
    <n v="12407520"/>
    <n v="1367713"/>
    <n v="0"/>
    <n v="14202"/>
    <m/>
    <n v="0"/>
    <n v="0"/>
    <n v="1.2E-5"/>
    <n v="0"/>
    <n v="2230226"/>
    <n v="0"/>
    <n v="0"/>
    <n v="1.2E-5"/>
    <n v="0"/>
    <n v="0"/>
  </r>
  <r>
    <x v="22"/>
    <x v="15"/>
    <n v="298"/>
    <n v="8102"/>
    <n v="0"/>
    <n v="12407520"/>
    <n v="1367713"/>
    <n v="0"/>
    <n v="14202"/>
    <m/>
    <n v="0"/>
    <n v="0"/>
    <n v="2.14E-4"/>
    <n v="0"/>
    <n v="2230226"/>
    <n v="0"/>
    <n v="0"/>
    <n v="2.4000000000000001E-4"/>
    <n v="0"/>
    <n v="0"/>
  </r>
  <r>
    <x v="22"/>
    <x v="66"/>
    <n v="298"/>
    <n v="8102"/>
    <n v="0.6"/>
    <n v="12407520"/>
    <n v="1367713"/>
    <n v="6623884.2000000002"/>
    <n v="14202"/>
    <m/>
    <n v="8521.1999999999989"/>
    <n v="6632405.3999999994"/>
    <n v="0"/>
    <n v="0"/>
    <n v="2230226"/>
    <n v="0"/>
    <n v="1338135.5999999999"/>
    <n v="0"/>
    <n v="0"/>
    <n v="0"/>
  </r>
  <r>
    <x v="22"/>
    <x v="16"/>
    <n v="298"/>
    <n v="8102"/>
    <n v="0.6"/>
    <n v="12407520"/>
    <n v="1367713"/>
    <n v="6623884.2000000002"/>
    <n v="14202"/>
    <m/>
    <n v="8521.1999999999989"/>
    <n v="6632405.3999999994"/>
    <n v="0"/>
    <n v="0"/>
    <n v="2230226"/>
    <n v="0"/>
    <n v="1338135.5999999999"/>
    <n v="0"/>
    <n v="0"/>
    <n v="0"/>
  </r>
  <r>
    <x v="22"/>
    <x v="17"/>
    <n v="298"/>
    <n v="8102"/>
    <n v="0.6"/>
    <n v="12407520"/>
    <n v="1367713"/>
    <n v="6623884.2000000002"/>
    <n v="14202"/>
    <m/>
    <n v="8521.1999999999989"/>
    <n v="6632405.3999999994"/>
    <n v="2.1499999999999999E-4"/>
    <n v="1425.9671609999998"/>
    <n v="2230226"/>
    <n v="0"/>
    <n v="1338135.5999999999"/>
    <n v="2.41E-4"/>
    <n v="322.49067959999996"/>
    <n v="1748.4578405999998"/>
  </r>
  <r>
    <x v="22"/>
    <x v="21"/>
    <n v="298"/>
    <n v="8102"/>
    <n v="0.6"/>
    <n v="12407520"/>
    <n v="1367713"/>
    <n v="6623884.2000000002"/>
    <n v="14202"/>
    <m/>
    <n v="8521.1999999999989"/>
    <n v="6632405.3999999994"/>
    <n v="6.6000000000000005E-5"/>
    <n v="437.7387564"/>
    <n v="2230226"/>
    <n v="0"/>
    <n v="1338135.5999999999"/>
    <n v="6.2000000000000003E-5"/>
    <n v="82.964407199999997"/>
    <n v="520.70316360000004"/>
  </r>
  <r>
    <x v="22"/>
    <x v="22"/>
    <n v="298"/>
    <n v="8102"/>
    <n v="0.6"/>
    <n v="12407520"/>
    <n v="1367713"/>
    <n v="6623884.2000000002"/>
    <n v="14202"/>
    <m/>
    <n v="8521.1999999999989"/>
    <n v="6632405.3999999994"/>
    <n v="4.6E-5"/>
    <n v="305.09064839999996"/>
    <n v="2230226"/>
    <n v="0"/>
    <n v="1338135.5999999999"/>
    <n v="2.5999999999999998E-5"/>
    <n v="34.791525599999993"/>
    <n v="339.88217399999996"/>
  </r>
  <r>
    <x v="22"/>
    <x v="0"/>
    <n v="847"/>
    <n v="8102"/>
    <n v="0.6"/>
    <n v="0"/>
    <m/>
    <n v="0"/>
    <n v="49607"/>
    <n v="74053"/>
    <n v="-14667.6"/>
    <n v="-14667.6"/>
    <n v="1.4239999999999999E-3"/>
    <n v="-20.886662399999999"/>
    <n v="0"/>
    <n v="0"/>
    <n v="0"/>
    <n v="1.72E-3"/>
    <n v="0"/>
    <n v="-20.886662399999999"/>
  </r>
  <r>
    <x v="22"/>
    <x v="1"/>
    <n v="847"/>
    <n v="8102"/>
    <n v="0.6"/>
    <n v="0"/>
    <m/>
    <n v="0"/>
    <n v="49607"/>
    <n v="74053"/>
    <n v="-14667.6"/>
    <n v="-14667.6"/>
    <n v="1.4100000000000001E-4"/>
    <n v="-2.0681316000000001"/>
    <n v="0"/>
    <n v="0"/>
    <n v="0"/>
    <n v="1.85E-4"/>
    <n v="0"/>
    <n v="-2.0681316000000001"/>
  </r>
  <r>
    <x v="22"/>
    <x v="2"/>
    <n v="847"/>
    <n v="8102"/>
    <n v="0.6"/>
    <n v="0"/>
    <m/>
    <n v="0"/>
    <n v="49607"/>
    <n v="74053"/>
    <n v="-14667.6"/>
    <n v="-14667.6"/>
    <n v="4.7399999999999997E-4"/>
    <n v="-6.9524423999999998"/>
    <n v="0"/>
    <n v="0"/>
    <n v="0"/>
    <n v="4.5800000000000002E-4"/>
    <n v="0"/>
    <n v="-6.9524423999999998"/>
  </r>
  <r>
    <x v="22"/>
    <x v="3"/>
    <n v="847"/>
    <n v="8102"/>
    <n v="0.6"/>
    <n v="0"/>
    <m/>
    <n v="0"/>
    <n v="49607"/>
    <n v="74053"/>
    <n v="-14667.6"/>
    <n v="-14667.6"/>
    <n v="5.4999999999999997E-3"/>
    <n v="-80.67179999999999"/>
    <n v="0"/>
    <n v="0"/>
    <n v="0"/>
    <n v="5.8060000000000004E-3"/>
    <n v="0"/>
    <n v="-80.67179999999999"/>
  </r>
  <r>
    <x v="22"/>
    <x v="4"/>
    <n v="847"/>
    <n v="8102"/>
    <n v="0.6"/>
    <n v="0"/>
    <m/>
    <n v="0"/>
    <n v="49607"/>
    <n v="74053"/>
    <n v="-14667.6"/>
    <n v="-14667.6"/>
    <n v="0"/>
    <n v="0"/>
    <n v="0"/>
    <n v="0"/>
    <n v="0"/>
    <n v="0"/>
    <n v="0"/>
    <n v="0"/>
  </r>
  <r>
    <x v="22"/>
    <x v="5"/>
    <n v="847"/>
    <n v="8102"/>
    <n v="0.6"/>
    <n v="0"/>
    <m/>
    <n v="0"/>
    <n v="49607"/>
    <n v="74053"/>
    <n v="-14667.6"/>
    <n v="-14667.6"/>
    <n v="8.3999999999999995E-5"/>
    <n v="-1.2320784"/>
    <n v="0"/>
    <n v="0"/>
    <n v="0"/>
    <n v="9.3999999999999994E-5"/>
    <n v="0"/>
    <n v="-1.2320784"/>
  </r>
  <r>
    <x v="22"/>
    <x v="6"/>
    <n v="847"/>
    <n v="8102"/>
    <n v="0.6"/>
    <n v="0"/>
    <m/>
    <n v="0"/>
    <n v="49607"/>
    <n v="74053"/>
    <n v="-14667.6"/>
    <n v="-14667.6"/>
    <n v="1.3200000000000001E-4"/>
    <n v="-1.9361232000000002"/>
    <n v="0"/>
    <n v="0"/>
    <n v="0"/>
    <n v="1.46E-4"/>
    <n v="0"/>
    <n v="-1.9361232000000002"/>
  </r>
  <r>
    <x v="22"/>
    <x v="64"/>
    <n v="847"/>
    <n v="8102"/>
    <n v="0.6"/>
    <n v="0"/>
    <m/>
    <n v="0"/>
    <n v="49607"/>
    <n v="74053"/>
    <n v="-14667.6"/>
    <n v="-14667.6"/>
    <n v="0"/>
    <n v="0"/>
    <n v="0"/>
    <n v="0"/>
    <n v="0"/>
    <n v="0"/>
    <n v="0"/>
    <n v="0"/>
  </r>
  <r>
    <x v="22"/>
    <x v="65"/>
    <n v="847"/>
    <n v="8102"/>
    <n v="0.6"/>
    <n v="0"/>
    <m/>
    <n v="0"/>
    <n v="49607"/>
    <n v="74053"/>
    <n v="-14667.6"/>
    <n v="-14667.6"/>
    <n v="2.4099999999999998E-3"/>
    <n v="-35.348915999999996"/>
    <n v="0"/>
    <n v="0"/>
    <n v="0"/>
    <n v="2.7000000000000001E-3"/>
    <n v="0"/>
    <n v="-35.348915999999996"/>
  </r>
  <r>
    <x v="22"/>
    <x v="10"/>
    <n v="847"/>
    <n v="8102"/>
    <n v="0.6"/>
    <n v="0"/>
    <m/>
    <n v="0"/>
    <n v="49607"/>
    <n v="74053"/>
    <n v="-14667.6"/>
    <n v="-14667.6"/>
    <n v="8.2000000000000001E-5"/>
    <n v="-1.2027432"/>
    <n v="0"/>
    <n v="0"/>
    <n v="0"/>
    <n v="9.2E-5"/>
    <n v="0"/>
    <n v="-1.2027432"/>
  </r>
  <r>
    <x v="22"/>
    <x v="11"/>
    <n v="847"/>
    <n v="8102"/>
    <n v="0.6"/>
    <n v="0"/>
    <m/>
    <n v="0"/>
    <n v="49607"/>
    <n v="74053"/>
    <n v="-14667.6"/>
    <n v="-14667.6"/>
    <n v="0"/>
    <n v="0"/>
    <n v="0"/>
    <n v="0"/>
    <n v="0"/>
    <n v="0"/>
    <n v="0"/>
    <n v="0"/>
  </r>
  <r>
    <x v="22"/>
    <x v="12"/>
    <n v="847"/>
    <n v="8102"/>
    <n v="0.6"/>
    <n v="0"/>
    <m/>
    <n v="0"/>
    <n v="49607"/>
    <n v="74053"/>
    <n v="-14667.6"/>
    <n v="-14667.6"/>
    <n v="1.36E-4"/>
    <n v="-1.9947935999999999"/>
    <n v="0"/>
    <n v="0"/>
    <n v="0"/>
    <n v="1.35E-4"/>
    <n v="0"/>
    <n v="-1.9947935999999999"/>
  </r>
  <r>
    <x v="22"/>
    <x v="14"/>
    <n v="847"/>
    <n v="8102"/>
    <n v="0"/>
    <n v="0"/>
    <m/>
    <n v="0"/>
    <n v="49607"/>
    <n v="74053"/>
    <n v="0"/>
    <n v="0"/>
    <n v="1.2E-5"/>
    <n v="0"/>
    <n v="0"/>
    <n v="0"/>
    <n v="0"/>
    <n v="1.2E-5"/>
    <n v="0"/>
    <n v="0"/>
  </r>
  <r>
    <x v="22"/>
    <x v="15"/>
    <n v="847"/>
    <n v="8102"/>
    <n v="0"/>
    <n v="0"/>
    <m/>
    <n v="0"/>
    <n v="49607"/>
    <n v="74053"/>
    <n v="0"/>
    <n v="0"/>
    <n v="2.14E-4"/>
    <n v="0"/>
    <n v="0"/>
    <n v="0"/>
    <n v="0"/>
    <n v="2.4000000000000001E-4"/>
    <n v="0"/>
    <n v="0"/>
  </r>
  <r>
    <x v="22"/>
    <x v="66"/>
    <n v="847"/>
    <n v="8102"/>
    <n v="0.6"/>
    <n v="0"/>
    <m/>
    <n v="0"/>
    <n v="49607"/>
    <n v="74053"/>
    <n v="-14667.6"/>
    <n v="-14667.6"/>
    <n v="0"/>
    <n v="0"/>
    <n v="0"/>
    <n v="0"/>
    <n v="0"/>
    <n v="0"/>
    <n v="0"/>
    <n v="0"/>
  </r>
  <r>
    <x v="22"/>
    <x v="16"/>
    <n v="847"/>
    <n v="8102"/>
    <n v="0.6"/>
    <n v="0"/>
    <m/>
    <n v="0"/>
    <n v="49607"/>
    <n v="74053"/>
    <n v="-14667.6"/>
    <n v="-14667.6"/>
    <n v="0"/>
    <n v="0"/>
    <n v="0"/>
    <n v="0"/>
    <n v="0"/>
    <n v="0"/>
    <n v="0"/>
    <n v="0"/>
  </r>
  <r>
    <x v="22"/>
    <x v="17"/>
    <n v="847"/>
    <n v="8102"/>
    <n v="0.6"/>
    <n v="0"/>
    <m/>
    <n v="0"/>
    <n v="49607"/>
    <n v="74053"/>
    <n v="-14667.6"/>
    <n v="-14667.6"/>
    <n v="2.1499999999999999E-4"/>
    <n v="-3.1535340000000001"/>
    <n v="0"/>
    <n v="0"/>
    <n v="0"/>
    <n v="2.41E-4"/>
    <n v="0"/>
    <n v="-3.1535340000000001"/>
  </r>
  <r>
    <x v="22"/>
    <x v="21"/>
    <n v="847"/>
    <n v="8102"/>
    <n v="0.6"/>
    <n v="0"/>
    <m/>
    <n v="0"/>
    <n v="49607"/>
    <n v="74053"/>
    <n v="-14667.6"/>
    <n v="-14667.6"/>
    <n v="6.6000000000000005E-5"/>
    <n v="-0.96806160000000008"/>
    <n v="0"/>
    <n v="0"/>
    <n v="0"/>
    <n v="6.2000000000000003E-5"/>
    <n v="0"/>
    <n v="-0.96806160000000008"/>
  </r>
  <r>
    <x v="22"/>
    <x v="22"/>
    <n v="847"/>
    <n v="8102"/>
    <n v="0.6"/>
    <n v="0"/>
    <m/>
    <n v="0"/>
    <n v="49607"/>
    <n v="74053"/>
    <n v="-14667.6"/>
    <n v="-14667.6"/>
    <n v="4.6E-5"/>
    <n v="-0.67470960000000002"/>
    <n v="0"/>
    <n v="0"/>
    <n v="0"/>
    <n v="2.5999999999999998E-5"/>
    <n v="0"/>
    <n v="-0.67470960000000002"/>
  </r>
  <r>
    <x v="23"/>
    <x v="0"/>
    <n v="518"/>
    <n v="8105"/>
    <n v="1"/>
    <n v="5480000"/>
    <n v="3391390"/>
    <n v="2088610"/>
    <n v="0"/>
    <n v="0"/>
    <n v="0"/>
    <n v="2088610"/>
    <n v="1.4239999999999999E-3"/>
    <n v="2974.18064"/>
    <n v="604383"/>
    <n v="20121"/>
    <n v="584262"/>
    <n v="1.72E-3"/>
    <n v="1004.9306399999999"/>
    <n v="3979.1112800000001"/>
  </r>
  <r>
    <x v="23"/>
    <x v="1"/>
    <n v="518"/>
    <n v="8105"/>
    <n v="1"/>
    <n v="5480000"/>
    <n v="3391390"/>
    <n v="2088610"/>
    <n v="0"/>
    <n v="0"/>
    <n v="0"/>
    <n v="2088610"/>
    <n v="1.4100000000000001E-4"/>
    <n v="294.49401"/>
    <n v="604383"/>
    <n v="20121"/>
    <n v="584262"/>
    <n v="1.85E-4"/>
    <n v="108.08847"/>
    <n v="402.58248000000003"/>
  </r>
  <r>
    <x v="23"/>
    <x v="2"/>
    <n v="518"/>
    <n v="8105"/>
    <n v="1"/>
    <n v="5480000"/>
    <n v="3391390"/>
    <n v="2088610"/>
    <n v="0"/>
    <n v="0"/>
    <n v="0"/>
    <n v="2088610"/>
    <n v="4.7399999999999997E-4"/>
    <n v="990.00113999999996"/>
    <n v="604383"/>
    <n v="20121"/>
    <n v="584262"/>
    <n v="4.5800000000000002E-4"/>
    <n v="267.59199599999999"/>
    <n v="1257.593136"/>
  </r>
  <r>
    <x v="23"/>
    <x v="3"/>
    <n v="518"/>
    <n v="8105"/>
    <n v="0.6"/>
    <n v="5480000"/>
    <n v="3391390"/>
    <n v="1253166"/>
    <n v="0"/>
    <n v="0"/>
    <n v="0"/>
    <n v="1253166"/>
    <n v="5.4999999999999997E-3"/>
    <n v="6892.4129999999996"/>
    <n v="604383"/>
    <n v="20121"/>
    <n v="350557.2"/>
    <n v="5.8060000000000004E-3"/>
    <n v="2035.3351032000003"/>
    <n v="8927.7481031999996"/>
  </r>
  <r>
    <x v="23"/>
    <x v="4"/>
    <n v="518"/>
    <n v="8105"/>
    <n v="0.6"/>
    <n v="5480000"/>
    <n v="3391390"/>
    <n v="1253166"/>
    <n v="0"/>
    <n v="0"/>
    <n v="0"/>
    <n v="1253166"/>
    <n v="0"/>
    <n v="0"/>
    <n v="604383"/>
    <n v="20121"/>
    <n v="350557.2"/>
    <n v="0"/>
    <n v="0"/>
    <n v="0"/>
  </r>
  <r>
    <x v="23"/>
    <x v="5"/>
    <n v="518"/>
    <n v="8105"/>
    <n v="0"/>
    <n v="5480000"/>
    <n v="3391390"/>
    <n v="0"/>
    <n v="0"/>
    <n v="0"/>
    <n v="0"/>
    <n v="0"/>
    <n v="8.3999999999999995E-5"/>
    <n v="0"/>
    <n v="604383"/>
    <n v="20121"/>
    <n v="0"/>
    <n v="9.3999999999999994E-5"/>
    <n v="0"/>
    <n v="0"/>
  </r>
  <r>
    <x v="23"/>
    <x v="6"/>
    <n v="518"/>
    <n v="8105"/>
    <n v="0"/>
    <n v="5480000"/>
    <n v="3391390"/>
    <n v="0"/>
    <n v="0"/>
    <n v="0"/>
    <n v="0"/>
    <n v="0"/>
    <n v="1.3200000000000001E-4"/>
    <n v="0"/>
    <n v="604383"/>
    <n v="20121"/>
    <n v="0"/>
    <n v="1.46E-4"/>
    <n v="0"/>
    <n v="0"/>
  </r>
  <r>
    <x v="23"/>
    <x v="64"/>
    <n v="518"/>
    <n v="8105"/>
    <n v="0"/>
    <n v="5480000"/>
    <n v="3391390"/>
    <n v="0"/>
    <n v="0"/>
    <n v="0"/>
    <n v="0"/>
    <n v="0"/>
    <n v="0"/>
    <n v="0"/>
    <n v="604383"/>
    <n v="20121"/>
    <n v="0"/>
    <n v="0"/>
    <n v="0"/>
    <n v="0"/>
  </r>
  <r>
    <x v="23"/>
    <x v="8"/>
    <n v="518"/>
    <n v="8105"/>
    <n v="0"/>
    <n v="5480000"/>
    <n v="3391390"/>
    <n v="0"/>
    <n v="0"/>
    <n v="0"/>
    <n v="0"/>
    <n v="0"/>
    <n v="5.0299999999999997E-4"/>
    <n v="0"/>
    <n v="604383"/>
    <n v="20121"/>
    <n v="0"/>
    <n v="5.6400000000000005E-4"/>
    <n v="0"/>
    <n v="0"/>
  </r>
  <r>
    <x v="23"/>
    <x v="65"/>
    <n v="518"/>
    <n v="8105"/>
    <n v="1"/>
    <n v="5480000"/>
    <n v="3391390"/>
    <n v="2088610"/>
    <n v="0"/>
    <n v="0"/>
    <n v="0"/>
    <n v="2088610"/>
    <n v="2.4099999999999998E-3"/>
    <n v="5033.5500999999995"/>
    <n v="604383"/>
    <n v="20121"/>
    <n v="584262"/>
    <n v="2.7000000000000001E-3"/>
    <n v="1577.5074000000002"/>
    <n v="6611.0574999999999"/>
  </r>
  <r>
    <x v="23"/>
    <x v="10"/>
    <n v="518"/>
    <n v="8105"/>
    <n v="1"/>
    <n v="5480000"/>
    <n v="3391390"/>
    <n v="2088610"/>
    <n v="0"/>
    <n v="0"/>
    <n v="0"/>
    <n v="2088610"/>
    <n v="8.2000000000000001E-5"/>
    <n v="171.26602"/>
    <n v="604383"/>
    <n v="20121"/>
    <n v="584262"/>
    <n v="9.2E-5"/>
    <n v="53.752104000000003"/>
    <n v="225.018124"/>
  </r>
  <r>
    <x v="23"/>
    <x v="11"/>
    <n v="518"/>
    <n v="8105"/>
    <n v="1"/>
    <n v="5480000"/>
    <n v="3391390"/>
    <n v="2088610"/>
    <n v="0"/>
    <n v="0"/>
    <n v="0"/>
    <n v="2088610"/>
    <n v="0"/>
    <n v="0"/>
    <n v="604383"/>
    <n v="20121"/>
    <n v="584262"/>
    <n v="0"/>
    <n v="0"/>
    <n v="0"/>
  </r>
  <r>
    <x v="23"/>
    <x v="12"/>
    <n v="518"/>
    <n v="8105"/>
    <n v="1"/>
    <n v="5480000"/>
    <n v="3391390"/>
    <n v="2088610"/>
    <n v="0"/>
    <n v="0"/>
    <n v="0"/>
    <n v="2088610"/>
    <n v="1.36E-4"/>
    <n v="284.05095999999998"/>
    <n v="604383"/>
    <n v="20121"/>
    <n v="584262"/>
    <n v="1.35E-4"/>
    <n v="78.875370000000004"/>
    <n v="362.92633000000001"/>
  </r>
  <r>
    <x v="23"/>
    <x v="14"/>
    <n v="518"/>
    <n v="8105"/>
    <n v="0"/>
    <n v="5480000"/>
    <n v="3391390"/>
    <n v="0"/>
    <n v="0"/>
    <n v="0"/>
    <n v="0"/>
    <n v="0"/>
    <n v="1.2E-5"/>
    <n v="0"/>
    <n v="604383"/>
    <n v="20121"/>
    <n v="0"/>
    <n v="1.2E-5"/>
    <n v="0"/>
    <n v="0"/>
  </r>
  <r>
    <x v="23"/>
    <x v="15"/>
    <n v="518"/>
    <n v="8105"/>
    <n v="0"/>
    <n v="5480000"/>
    <n v="3391390"/>
    <n v="0"/>
    <n v="0"/>
    <n v="0"/>
    <n v="0"/>
    <n v="0"/>
    <n v="2.14E-4"/>
    <n v="0"/>
    <n v="604383"/>
    <n v="20121"/>
    <n v="0"/>
    <n v="2.4000000000000001E-4"/>
    <n v="0"/>
    <n v="0"/>
  </r>
  <r>
    <x v="23"/>
    <x v="16"/>
    <n v="518"/>
    <n v="8105"/>
    <n v="0.6"/>
    <n v="5480000"/>
    <n v="3391390"/>
    <n v="1253166"/>
    <n v="0"/>
    <n v="0"/>
    <n v="0"/>
    <n v="1253166"/>
    <n v="0"/>
    <n v="0"/>
    <n v="604383"/>
    <n v="20121"/>
    <n v="350557.2"/>
    <n v="0"/>
    <n v="0"/>
    <n v="0"/>
  </r>
  <r>
    <x v="23"/>
    <x v="67"/>
    <n v="518"/>
    <n v="8105"/>
    <n v="1"/>
    <n v="5480000"/>
    <n v="3391390"/>
    <n v="2088610"/>
    <n v="0"/>
    <n v="0"/>
    <n v="0"/>
    <n v="2088610"/>
    <n v="0"/>
    <n v="0"/>
    <n v="604383"/>
    <n v="20121"/>
    <n v="584262"/>
    <n v="0"/>
    <n v="0"/>
    <n v="0"/>
  </r>
  <r>
    <x v="23"/>
    <x v="17"/>
    <n v="518"/>
    <n v="8105"/>
    <n v="0"/>
    <n v="5480000"/>
    <n v="3391390"/>
    <n v="0"/>
    <n v="0"/>
    <n v="0"/>
    <n v="0"/>
    <n v="0"/>
    <n v="2.1499999999999999E-4"/>
    <n v="0"/>
    <n v="604383"/>
    <n v="20121"/>
    <n v="0"/>
    <n v="2.41E-4"/>
    <n v="0"/>
    <n v="0"/>
  </r>
  <r>
    <x v="23"/>
    <x v="21"/>
    <n v="518"/>
    <n v="8105"/>
    <n v="0.6"/>
    <n v="5480000"/>
    <n v="3391390"/>
    <n v="1253166"/>
    <n v="0"/>
    <n v="0"/>
    <n v="0"/>
    <n v="1253166"/>
    <n v="6.6000000000000005E-5"/>
    <n v="82.708956000000001"/>
    <n v="604383"/>
    <n v="20121"/>
    <n v="350557.2"/>
    <n v="6.2000000000000003E-5"/>
    <n v="21.734546400000003"/>
    <n v="104.4435024"/>
  </r>
  <r>
    <x v="23"/>
    <x v="68"/>
    <n v="518"/>
    <n v="8105"/>
    <n v="1"/>
    <n v="5480000"/>
    <n v="3391390"/>
    <n v="2088610"/>
    <n v="0"/>
    <n v="0"/>
    <n v="0"/>
    <n v="2088610"/>
    <n v="0"/>
    <n v="0"/>
    <n v="604383"/>
    <n v="20121"/>
    <n v="584262"/>
    <n v="0"/>
    <n v="0"/>
    <n v="0"/>
  </r>
  <r>
    <x v="23"/>
    <x v="22"/>
    <n v="518"/>
    <n v="8105"/>
    <n v="1"/>
    <n v="5480000"/>
    <n v="3391390"/>
    <n v="2088610"/>
    <n v="0"/>
    <n v="0"/>
    <n v="0"/>
    <n v="2088610"/>
    <n v="4.6E-5"/>
    <n v="96.076059999999998"/>
    <n v="604383"/>
    <n v="20121"/>
    <n v="584262"/>
    <n v="2.5999999999999998E-5"/>
    <n v="15.190811999999999"/>
    <n v="111.26687199999999"/>
  </r>
  <r>
    <x v="24"/>
    <x v="0"/>
    <n v="253"/>
    <n v="8152"/>
    <n v="0.6"/>
    <n v="7592223"/>
    <n v="2446405"/>
    <n v="3087490.8"/>
    <n v="17074"/>
    <m/>
    <n v="10244.4"/>
    <n v="3097735.1999999997"/>
    <n v="1.4239999999999999E-3"/>
    <n v="4411.1749247999996"/>
    <n v="151341"/>
    <n v="0"/>
    <n v="90804.599999999991"/>
    <n v="1.72E-3"/>
    <n v="156.18391199999999"/>
    <n v="4567.3588368000001"/>
  </r>
  <r>
    <x v="24"/>
    <x v="1"/>
    <n v="253"/>
    <n v="8152"/>
    <n v="0.6"/>
    <n v="7592223"/>
    <n v="2446405"/>
    <n v="3087490.8"/>
    <n v="17074"/>
    <m/>
    <n v="10244.4"/>
    <n v="3097735.1999999997"/>
    <n v="1.4100000000000001E-4"/>
    <n v="436.78066319999999"/>
    <n v="151341"/>
    <n v="0"/>
    <n v="90804.599999999991"/>
    <n v="1.85E-4"/>
    <n v="16.798850999999999"/>
    <n v="453.57951420000001"/>
  </r>
  <r>
    <x v="24"/>
    <x v="2"/>
    <n v="253"/>
    <n v="8152"/>
    <n v="0.6"/>
    <n v="7592223"/>
    <n v="2446405"/>
    <n v="3087490.8"/>
    <n v="17074"/>
    <m/>
    <n v="10244.4"/>
    <n v="3097735.1999999997"/>
    <n v="4.7399999999999997E-4"/>
    <n v="1468.3264847999999"/>
    <n v="151341"/>
    <n v="0"/>
    <n v="90804.599999999991"/>
    <n v="4.5800000000000002E-4"/>
    <n v="41.588506799999998"/>
    <n v="1509.9149915999999"/>
  </r>
  <r>
    <x v="24"/>
    <x v="3"/>
    <n v="253"/>
    <n v="8152"/>
    <n v="0.6"/>
    <n v="7592223"/>
    <n v="2446405"/>
    <n v="3087490.8"/>
    <n v="17074"/>
    <m/>
    <n v="10244.4"/>
    <n v="3097735.1999999997"/>
    <n v="5.4999999999999997E-3"/>
    <n v="17037.543599999997"/>
    <n v="151341"/>
    <n v="0"/>
    <n v="90804.599999999991"/>
    <n v="5.8060000000000004E-3"/>
    <n v="527.2115076"/>
    <n v="17564.755107599998"/>
  </r>
  <r>
    <x v="24"/>
    <x v="4"/>
    <n v="253"/>
    <n v="8152"/>
    <n v="0.6"/>
    <n v="7592223"/>
    <n v="2446405"/>
    <n v="3087490.8"/>
    <n v="17074"/>
    <m/>
    <n v="10244.4"/>
    <n v="3097735.1999999997"/>
    <n v="0"/>
    <n v="0"/>
    <n v="151341"/>
    <n v="0"/>
    <n v="90804.599999999991"/>
    <n v="0"/>
    <n v="0"/>
    <n v="0"/>
  </r>
  <r>
    <x v="24"/>
    <x v="5"/>
    <n v="253"/>
    <n v="8152"/>
    <n v="0.6"/>
    <n v="7592223"/>
    <n v="2446405"/>
    <n v="3087490.8"/>
    <n v="17074"/>
    <m/>
    <n v="10244.4"/>
    <n v="3097735.1999999997"/>
    <n v="8.3999999999999995E-5"/>
    <n v="260.20975679999998"/>
    <n v="151341"/>
    <n v="0"/>
    <n v="90804.599999999991"/>
    <n v="9.3999999999999994E-5"/>
    <n v="8.535632399999999"/>
    <n v="268.74538919999998"/>
  </r>
  <r>
    <x v="24"/>
    <x v="6"/>
    <n v="253"/>
    <n v="8152"/>
    <n v="0.6"/>
    <n v="7592223"/>
    <n v="2446405"/>
    <n v="3087490.8"/>
    <n v="17074"/>
    <m/>
    <n v="10244.4"/>
    <n v="3097735.1999999997"/>
    <n v="1.3200000000000001E-4"/>
    <n v="408.90104639999998"/>
    <n v="151341"/>
    <n v="0"/>
    <n v="90804.599999999991"/>
    <n v="1.46E-4"/>
    <n v="13.257471599999999"/>
    <n v="422.15851799999996"/>
  </r>
  <r>
    <x v="24"/>
    <x v="8"/>
    <n v="253"/>
    <n v="8152"/>
    <n v="0.6"/>
    <n v="7592223"/>
    <n v="2446405"/>
    <n v="3087490.8"/>
    <n v="17074"/>
    <m/>
    <n v="10244.4"/>
    <n v="3097735.1999999997"/>
    <n v="5.0299999999999997E-4"/>
    <n v="1558.1608055999998"/>
    <n v="151341"/>
    <n v="0"/>
    <n v="90804.599999999991"/>
    <n v="5.6400000000000005E-4"/>
    <n v="51.213794399999998"/>
    <n v="1609.3745999999999"/>
  </r>
  <r>
    <x v="24"/>
    <x v="69"/>
    <n v="253"/>
    <n v="8152"/>
    <n v="0.6"/>
    <n v="7592223"/>
    <n v="2446405"/>
    <n v="3087490.8"/>
    <n v="17074"/>
    <m/>
    <n v="10244.4"/>
    <n v="3097735.1999999997"/>
    <n v="1.629E-3"/>
    <n v="5046.2106408"/>
    <n v="151341"/>
    <n v="0"/>
    <n v="90804.599999999991"/>
    <n v="2.4759999999999999E-3"/>
    <n v="224.83218959999996"/>
    <n v="5271.0428303999997"/>
  </r>
  <r>
    <x v="24"/>
    <x v="10"/>
    <n v="253"/>
    <n v="8152"/>
    <n v="0.6"/>
    <n v="7592223"/>
    <n v="2446405"/>
    <n v="3087490.8"/>
    <n v="17074"/>
    <m/>
    <n v="10244.4"/>
    <n v="3097735.1999999997"/>
    <n v="8.2000000000000001E-5"/>
    <n v="254.01428639999997"/>
    <n v="151341"/>
    <n v="0"/>
    <n v="90804.599999999991"/>
    <n v="9.2E-5"/>
    <n v="8.3540231999999985"/>
    <n v="262.36830959999998"/>
  </r>
  <r>
    <x v="24"/>
    <x v="11"/>
    <n v="253"/>
    <n v="8152"/>
    <n v="0.6"/>
    <n v="7592223"/>
    <n v="2446405"/>
    <n v="3087490.8"/>
    <n v="17074"/>
    <m/>
    <n v="10244.4"/>
    <n v="3097735.1999999997"/>
    <n v="0"/>
    <n v="0"/>
    <n v="151341"/>
    <n v="0"/>
    <n v="90804.599999999991"/>
    <n v="0"/>
    <n v="0"/>
    <n v="0"/>
  </r>
  <r>
    <x v="24"/>
    <x v="12"/>
    <n v="253"/>
    <n v="8152"/>
    <n v="0.6"/>
    <n v="7592223"/>
    <n v="2446405"/>
    <n v="3087490.8"/>
    <n v="17074"/>
    <m/>
    <n v="10244.4"/>
    <n v="3097735.1999999997"/>
    <n v="1.36E-4"/>
    <n v="421.29198719999994"/>
    <n v="151341"/>
    <n v="0"/>
    <n v="90804.599999999991"/>
    <n v="1.35E-4"/>
    <n v="12.258621"/>
    <n v="433.55060819999994"/>
  </r>
  <r>
    <x v="24"/>
    <x v="14"/>
    <n v="253"/>
    <n v="8152"/>
    <n v="0.6"/>
    <n v="7592223"/>
    <n v="2446405"/>
    <n v="3087490.8"/>
    <n v="17074"/>
    <m/>
    <n v="10244.4"/>
    <n v="3097735.1999999997"/>
    <n v="1.2E-5"/>
    <n v="37.172822399999994"/>
    <n v="151341"/>
    <n v="0"/>
    <n v="90804.599999999991"/>
    <n v="1.2E-5"/>
    <n v="1.0896551999999999"/>
    <n v="38.262477599999997"/>
  </r>
  <r>
    <x v="24"/>
    <x v="15"/>
    <n v="253"/>
    <n v="8152"/>
    <n v="0.6"/>
    <n v="7592223"/>
    <n v="2446405"/>
    <n v="3087490.8"/>
    <n v="17074"/>
    <m/>
    <n v="10244.4"/>
    <n v="3097735.1999999997"/>
    <n v="2.14E-4"/>
    <n v="662.91533279999999"/>
    <n v="151341"/>
    <n v="0"/>
    <n v="90804.599999999991"/>
    <n v="2.4000000000000001E-4"/>
    <n v="21.793104"/>
    <n v="684.70843679999996"/>
  </r>
  <r>
    <x v="24"/>
    <x v="70"/>
    <n v="253"/>
    <n v="8152"/>
    <n v="0.6"/>
    <n v="7592223"/>
    <n v="2446405"/>
    <n v="3087490.8"/>
    <n v="17074"/>
    <m/>
    <n v="10244.4"/>
    <n v="3097735.1999999997"/>
    <n v="0"/>
    <n v="0"/>
    <n v="151341"/>
    <n v="0"/>
    <n v="90804.599999999991"/>
    <n v="0"/>
    <n v="0"/>
    <n v="0"/>
  </r>
  <r>
    <x v="24"/>
    <x v="16"/>
    <n v="253"/>
    <n v="8152"/>
    <n v="0.6"/>
    <n v="7592223"/>
    <n v="2446405"/>
    <n v="3087490.8"/>
    <n v="17074"/>
    <m/>
    <n v="10244.4"/>
    <n v="3097735.1999999997"/>
    <n v="0"/>
    <n v="0"/>
    <n v="151341"/>
    <n v="0"/>
    <n v="90804.599999999991"/>
    <n v="0"/>
    <n v="0"/>
    <n v="0"/>
  </r>
  <r>
    <x v="24"/>
    <x v="17"/>
    <n v="253"/>
    <n v="8152"/>
    <n v="0.6"/>
    <n v="7592223"/>
    <n v="2446405"/>
    <n v="3087490.8"/>
    <n v="17074"/>
    <m/>
    <n v="10244.4"/>
    <n v="3097735.1999999997"/>
    <n v="2.1499999999999999E-4"/>
    <n v="666.01306799999998"/>
    <n v="151341"/>
    <n v="0"/>
    <n v="90804.599999999991"/>
    <n v="2.41E-4"/>
    <n v="21.883908599999998"/>
    <n v="687.89697660000002"/>
  </r>
  <r>
    <x v="24"/>
    <x v="21"/>
    <n v="253"/>
    <n v="8152"/>
    <n v="0.6"/>
    <n v="7592223"/>
    <n v="2446405"/>
    <n v="3087490.8"/>
    <n v="17074"/>
    <m/>
    <n v="10244.4"/>
    <n v="3097735.1999999997"/>
    <n v="6.6000000000000005E-5"/>
    <n v="204.45052319999999"/>
    <n v="151341"/>
    <n v="0"/>
    <n v="90804.599999999991"/>
    <n v="6.2000000000000003E-5"/>
    <n v="5.6298851999999995"/>
    <n v="210.08040839999998"/>
  </r>
  <r>
    <x v="24"/>
    <x v="22"/>
    <n v="253"/>
    <n v="8152"/>
    <n v="0.6"/>
    <n v="7592223"/>
    <n v="2446405"/>
    <n v="3087490.8"/>
    <n v="17074"/>
    <m/>
    <n v="10244.4"/>
    <n v="3097735.1999999997"/>
    <n v="4.6E-5"/>
    <n v="142.4958192"/>
    <n v="151341"/>
    <n v="0"/>
    <n v="90804.599999999991"/>
    <n v="2.5999999999999998E-5"/>
    <n v="2.3609195999999995"/>
    <n v="144.85673879999999"/>
  </r>
  <r>
    <x v="24"/>
    <x v="0"/>
    <n v="922"/>
    <n v="8152"/>
    <n v="0.6"/>
    <n v="0"/>
    <m/>
    <n v="0"/>
    <n v="162808"/>
    <n v="43268"/>
    <n v="71724"/>
    <n v="71724"/>
    <n v="1.4239999999999999E-3"/>
    <n v="102.13497599999999"/>
    <n v="0"/>
    <m/>
    <n v="0"/>
    <n v="1.72E-3"/>
    <n v="0"/>
    <n v="102.13497599999999"/>
  </r>
  <r>
    <x v="24"/>
    <x v="1"/>
    <n v="922"/>
    <n v="8152"/>
    <n v="0.6"/>
    <n v="0"/>
    <m/>
    <n v="0"/>
    <n v="162808"/>
    <n v="43268"/>
    <n v="71724"/>
    <n v="71724"/>
    <n v="1.4100000000000001E-4"/>
    <n v="10.113084000000001"/>
    <n v="0"/>
    <m/>
    <n v="0"/>
    <n v="1.85E-4"/>
    <n v="0"/>
    <n v="10.113084000000001"/>
  </r>
  <r>
    <x v="24"/>
    <x v="2"/>
    <n v="922"/>
    <n v="8152"/>
    <n v="0.6"/>
    <n v="0"/>
    <m/>
    <n v="0"/>
    <n v="162808"/>
    <n v="43268"/>
    <n v="71724"/>
    <n v="71724"/>
    <n v="4.7399999999999997E-4"/>
    <n v="33.997175999999996"/>
    <n v="0"/>
    <m/>
    <n v="0"/>
    <n v="4.5800000000000002E-4"/>
    <n v="0"/>
    <n v="33.997175999999996"/>
  </r>
  <r>
    <x v="24"/>
    <x v="3"/>
    <n v="922"/>
    <n v="8152"/>
    <n v="0.6"/>
    <n v="0"/>
    <m/>
    <n v="0"/>
    <n v="162808"/>
    <n v="43268"/>
    <n v="71724"/>
    <n v="71724"/>
    <n v="5.4999999999999997E-3"/>
    <n v="394.48199999999997"/>
    <n v="0"/>
    <m/>
    <n v="0"/>
    <n v="5.8060000000000004E-3"/>
    <n v="0"/>
    <n v="394.48199999999997"/>
  </r>
  <r>
    <x v="24"/>
    <x v="4"/>
    <n v="922"/>
    <n v="8152"/>
    <n v="0.6"/>
    <n v="0"/>
    <m/>
    <n v="0"/>
    <n v="162808"/>
    <n v="43268"/>
    <n v="71724"/>
    <n v="71724"/>
    <n v="0"/>
    <n v="0"/>
    <n v="0"/>
    <m/>
    <n v="0"/>
    <n v="0"/>
    <n v="0"/>
    <n v="0"/>
  </r>
  <r>
    <x v="24"/>
    <x v="5"/>
    <n v="922"/>
    <n v="8152"/>
    <n v="0.6"/>
    <n v="0"/>
    <m/>
    <n v="0"/>
    <n v="162808"/>
    <n v="43268"/>
    <n v="71724"/>
    <n v="71724"/>
    <n v="8.3999999999999995E-5"/>
    <n v="6.0248159999999995"/>
    <n v="0"/>
    <m/>
    <n v="0"/>
    <n v="9.3999999999999994E-5"/>
    <n v="0"/>
    <n v="6.0248159999999995"/>
  </r>
  <r>
    <x v="24"/>
    <x v="6"/>
    <n v="922"/>
    <n v="8152"/>
    <n v="0.6"/>
    <n v="0"/>
    <m/>
    <n v="0"/>
    <n v="162808"/>
    <n v="43268"/>
    <n v="71724"/>
    <n v="71724"/>
    <n v="1.3200000000000001E-4"/>
    <n v="9.467568"/>
    <n v="0"/>
    <m/>
    <n v="0"/>
    <n v="1.46E-4"/>
    <n v="0"/>
    <n v="9.467568"/>
  </r>
  <r>
    <x v="24"/>
    <x v="69"/>
    <n v="922"/>
    <n v="8152"/>
    <n v="0.6"/>
    <n v="0"/>
    <m/>
    <n v="0"/>
    <n v="162808"/>
    <n v="43268"/>
    <n v="71724"/>
    <n v="71724"/>
    <n v="1.629E-3"/>
    <n v="116.838396"/>
    <n v="0"/>
    <m/>
    <n v="0"/>
    <n v="2.4759999999999999E-3"/>
    <n v="0"/>
    <n v="116.838396"/>
  </r>
  <r>
    <x v="24"/>
    <x v="10"/>
    <n v="922"/>
    <n v="8152"/>
    <n v="0.6"/>
    <n v="0"/>
    <m/>
    <n v="0"/>
    <n v="162808"/>
    <n v="43268"/>
    <n v="71724"/>
    <n v="71724"/>
    <n v="8.2000000000000001E-5"/>
    <n v="5.8813680000000002"/>
    <n v="0"/>
    <m/>
    <n v="0"/>
    <n v="9.2E-5"/>
    <n v="0"/>
    <n v="5.8813680000000002"/>
  </r>
  <r>
    <x v="24"/>
    <x v="11"/>
    <n v="922"/>
    <n v="8152"/>
    <n v="0.6"/>
    <n v="0"/>
    <m/>
    <n v="0"/>
    <n v="162808"/>
    <n v="43268"/>
    <n v="71724"/>
    <n v="71724"/>
    <n v="0"/>
    <n v="0"/>
    <n v="0"/>
    <m/>
    <n v="0"/>
    <n v="0"/>
    <n v="0"/>
    <n v="0"/>
  </r>
  <r>
    <x v="24"/>
    <x v="12"/>
    <n v="922"/>
    <n v="8152"/>
    <n v="0.6"/>
    <n v="0"/>
    <m/>
    <n v="0"/>
    <n v="162808"/>
    <n v="43268"/>
    <n v="71724"/>
    <n v="71724"/>
    <n v="1.36E-4"/>
    <n v="9.7544640000000005"/>
    <n v="0"/>
    <m/>
    <n v="0"/>
    <n v="1.35E-4"/>
    <n v="0"/>
    <n v="9.7544640000000005"/>
  </r>
  <r>
    <x v="24"/>
    <x v="14"/>
    <n v="922"/>
    <n v="8152"/>
    <n v="0.6"/>
    <n v="0"/>
    <m/>
    <n v="0"/>
    <n v="162808"/>
    <n v="43268"/>
    <n v="71724"/>
    <n v="71724"/>
    <n v="1.2E-5"/>
    <n v="0.86068800000000001"/>
    <n v="0"/>
    <m/>
    <n v="0"/>
    <n v="1.2E-5"/>
    <n v="0"/>
    <n v="0.86068800000000001"/>
  </r>
  <r>
    <x v="24"/>
    <x v="15"/>
    <n v="922"/>
    <n v="8152"/>
    <n v="0.6"/>
    <n v="0"/>
    <m/>
    <n v="0"/>
    <n v="162808"/>
    <n v="43268"/>
    <n v="71724"/>
    <n v="71724"/>
    <n v="2.14E-4"/>
    <n v="15.348936"/>
    <n v="0"/>
    <m/>
    <n v="0"/>
    <n v="2.4000000000000001E-4"/>
    <n v="0"/>
    <n v="15.348936"/>
  </r>
  <r>
    <x v="24"/>
    <x v="70"/>
    <n v="922"/>
    <n v="8152"/>
    <n v="0.6"/>
    <n v="0"/>
    <m/>
    <n v="0"/>
    <n v="162808"/>
    <n v="43268"/>
    <n v="71724"/>
    <n v="71724"/>
    <n v="0"/>
    <n v="0"/>
    <n v="0"/>
    <m/>
    <n v="0"/>
    <n v="0"/>
    <n v="0"/>
    <n v="0"/>
  </r>
  <r>
    <x v="24"/>
    <x v="16"/>
    <n v="922"/>
    <n v="8152"/>
    <n v="0.6"/>
    <n v="0"/>
    <m/>
    <n v="0"/>
    <n v="162808"/>
    <n v="43268"/>
    <n v="71724"/>
    <n v="71724"/>
    <n v="0"/>
    <n v="0"/>
    <n v="0"/>
    <m/>
    <n v="0"/>
    <n v="0"/>
    <n v="0"/>
    <n v="0"/>
  </r>
  <r>
    <x v="24"/>
    <x v="17"/>
    <n v="922"/>
    <n v="8152"/>
    <n v="0.6"/>
    <n v="0"/>
    <m/>
    <n v="0"/>
    <n v="162808"/>
    <n v="43268"/>
    <n v="71724"/>
    <n v="71724"/>
    <n v="2.1499999999999999E-4"/>
    <n v="15.42066"/>
    <n v="0"/>
    <m/>
    <n v="0"/>
    <n v="2.41E-4"/>
    <n v="0"/>
    <n v="15.42066"/>
  </r>
  <r>
    <x v="24"/>
    <x v="21"/>
    <n v="922"/>
    <n v="8152"/>
    <n v="0.6"/>
    <n v="0"/>
    <m/>
    <n v="0"/>
    <n v="162808"/>
    <n v="43268"/>
    <n v="71724"/>
    <n v="71724"/>
    <n v="6.6000000000000005E-5"/>
    <n v="4.733784"/>
    <n v="0"/>
    <m/>
    <n v="0"/>
    <n v="6.2000000000000003E-5"/>
    <n v="0"/>
    <n v="4.733784"/>
  </r>
  <r>
    <x v="24"/>
    <x v="22"/>
    <n v="922"/>
    <n v="8152"/>
    <n v="0.6"/>
    <n v="0"/>
    <m/>
    <n v="0"/>
    <n v="162808"/>
    <n v="43268"/>
    <n v="71724"/>
    <n v="71724"/>
    <n v="4.6E-5"/>
    <n v="3.2993039999999998"/>
    <n v="0"/>
    <m/>
    <n v="0"/>
    <n v="2.5999999999999998E-5"/>
    <n v="0"/>
    <n v="3.2993039999999998"/>
  </r>
  <r>
    <x v="25"/>
    <x v="0"/>
    <n v="255"/>
    <n v="8151"/>
    <n v="0.5"/>
    <n v="97794593"/>
    <n v="1194842"/>
    <n v="48299875.5"/>
    <n v="836783"/>
    <m/>
    <n v="418391.5"/>
    <n v="48718267"/>
    <n v="1.4239999999999999E-3"/>
    <n v="69374.812208000003"/>
    <n v="2733066"/>
    <n v="0"/>
    <n v="1366533"/>
    <n v="1.72E-3"/>
    <n v="2350.43676"/>
    <n v="71725.248968"/>
  </r>
  <r>
    <x v="25"/>
    <x v="1"/>
    <n v="255"/>
    <n v="8151"/>
    <n v="0.5"/>
    <n v="97794593"/>
    <n v="1194842"/>
    <n v="48299875.5"/>
    <n v="836783"/>
    <m/>
    <n v="418391.5"/>
    <n v="48718267"/>
    <n v="1.4100000000000001E-4"/>
    <n v="6869.2756470000004"/>
    <n v="2733066"/>
    <n v="0"/>
    <n v="1366533"/>
    <n v="1.85E-4"/>
    <n v="252.808605"/>
    <n v="7122.0842520000006"/>
  </r>
  <r>
    <x v="25"/>
    <x v="2"/>
    <n v="255"/>
    <n v="8151"/>
    <n v="0.5"/>
    <n v="97794593"/>
    <n v="1194842"/>
    <n v="48299875.5"/>
    <n v="836783"/>
    <m/>
    <n v="418391.5"/>
    <n v="48718267"/>
    <n v="4.7399999999999997E-4"/>
    <n v="23092.458557999998"/>
    <n v="2733066"/>
    <n v="0"/>
    <n v="1366533"/>
    <n v="4.5800000000000002E-4"/>
    <n v="625.87211400000001"/>
    <n v="23718.330672"/>
  </r>
  <r>
    <x v="25"/>
    <x v="3"/>
    <n v="255"/>
    <n v="8151"/>
    <n v="0.5"/>
    <n v="97794593"/>
    <n v="1194842"/>
    <n v="48299875.5"/>
    <n v="836783"/>
    <m/>
    <n v="418391.5"/>
    <n v="48718267"/>
    <n v="5.4999999999999997E-3"/>
    <n v="267950.46849999996"/>
    <n v="2733066"/>
    <n v="0"/>
    <n v="1366533"/>
    <n v="5.8060000000000004E-3"/>
    <n v="7934.0905980000007"/>
    <n v="275884.55909799994"/>
  </r>
  <r>
    <x v="25"/>
    <x v="4"/>
    <n v="255"/>
    <n v="8151"/>
    <n v="0.5"/>
    <n v="97794593"/>
    <n v="1194842"/>
    <n v="48299875.5"/>
    <n v="836783"/>
    <m/>
    <n v="418391.5"/>
    <n v="48718267"/>
    <n v="0"/>
    <n v="0"/>
    <n v="2733066"/>
    <n v="0"/>
    <n v="1366533"/>
    <n v="0"/>
    <n v="0"/>
    <n v="0"/>
  </r>
  <r>
    <x v="25"/>
    <x v="5"/>
    <n v="255"/>
    <n v="8151"/>
    <n v="0.5"/>
    <n v="97794593"/>
    <n v="1194842"/>
    <n v="48299875.5"/>
    <n v="836783"/>
    <m/>
    <n v="418391.5"/>
    <n v="48718267"/>
    <n v="8.3999999999999995E-5"/>
    <n v="4092.3344279999997"/>
    <n v="2733066"/>
    <n v="0"/>
    <n v="1366533"/>
    <n v="9.3999999999999994E-5"/>
    <n v="128.45410200000001"/>
    <n v="4220.7885299999998"/>
  </r>
  <r>
    <x v="25"/>
    <x v="6"/>
    <n v="255"/>
    <n v="8151"/>
    <n v="0.5"/>
    <n v="97794593"/>
    <n v="1194842"/>
    <n v="48299875.5"/>
    <n v="836783"/>
    <m/>
    <n v="418391.5"/>
    <n v="48718267"/>
    <n v="1.3200000000000001E-4"/>
    <n v="6430.8112440000004"/>
    <n v="2733066"/>
    <n v="0"/>
    <n v="1366533"/>
    <n v="1.46E-4"/>
    <n v="199.51381799999999"/>
    <n v="6630.3250620000008"/>
  </r>
  <r>
    <x v="25"/>
    <x v="8"/>
    <n v="255"/>
    <n v="8151"/>
    <n v="0.5"/>
    <n v="97794593"/>
    <n v="1194842"/>
    <n v="48299875.5"/>
    <n v="836783"/>
    <m/>
    <n v="418391.5"/>
    <n v="48718267"/>
    <n v="5.0299999999999997E-4"/>
    <n v="24505.288301000001"/>
    <n v="2733066"/>
    <n v="0"/>
    <n v="1366533"/>
    <n v="5.6400000000000005E-4"/>
    <n v="770.72461200000009"/>
    <n v="25276.012913000002"/>
  </r>
  <r>
    <x v="25"/>
    <x v="69"/>
    <n v="255"/>
    <n v="8151"/>
    <n v="0.5"/>
    <n v="97794593"/>
    <n v="1194842"/>
    <n v="48299875.5"/>
    <n v="836783"/>
    <m/>
    <n v="418391.5"/>
    <n v="48718267"/>
    <n v="1.629E-3"/>
    <n v="79362.056943000003"/>
    <n v="2733066"/>
    <n v="0"/>
    <n v="1366533"/>
    <n v="2.4759999999999999E-3"/>
    <n v="3383.5357079999999"/>
    <n v="82745.592650999999"/>
  </r>
  <r>
    <x v="25"/>
    <x v="10"/>
    <n v="255"/>
    <n v="8151"/>
    <n v="0.5"/>
    <n v="97794593"/>
    <n v="1194842"/>
    <n v="48299875.5"/>
    <n v="836783"/>
    <m/>
    <n v="418391.5"/>
    <n v="48718267"/>
    <n v="8.2000000000000001E-5"/>
    <n v="3994.8978940000002"/>
    <n v="2733066"/>
    <n v="0"/>
    <n v="1366533"/>
    <n v="9.2E-5"/>
    <n v="125.721036"/>
    <n v="4120.6189300000005"/>
  </r>
  <r>
    <x v="25"/>
    <x v="11"/>
    <n v="255"/>
    <n v="8151"/>
    <n v="0.5"/>
    <n v="97794593"/>
    <n v="1194842"/>
    <n v="48299875.5"/>
    <n v="836783"/>
    <m/>
    <n v="418391.5"/>
    <n v="48718267"/>
    <n v="0"/>
    <n v="0"/>
    <n v="2733066"/>
    <n v="0"/>
    <n v="1366533"/>
    <n v="0"/>
    <n v="0"/>
    <n v="0"/>
  </r>
  <r>
    <x v="25"/>
    <x v="12"/>
    <n v="255"/>
    <n v="8151"/>
    <n v="0.5"/>
    <n v="97794593"/>
    <n v="1194842"/>
    <n v="48299875.5"/>
    <n v="836783"/>
    <m/>
    <n v="418391.5"/>
    <n v="48718267"/>
    <n v="1.36E-4"/>
    <n v="6625.6843120000003"/>
    <n v="2733066"/>
    <n v="0"/>
    <n v="1366533"/>
    <n v="1.35E-4"/>
    <n v="184.481955"/>
    <n v="6810.1662670000005"/>
  </r>
  <r>
    <x v="25"/>
    <x v="14"/>
    <n v="255"/>
    <n v="8151"/>
    <n v="0.5"/>
    <n v="97794593"/>
    <n v="1194842"/>
    <n v="48299875.5"/>
    <n v="836783"/>
    <m/>
    <n v="418391.5"/>
    <n v="48718267"/>
    <n v="1.2E-5"/>
    <n v="584.61920399999997"/>
    <n v="2733066"/>
    <n v="0"/>
    <n v="1366533"/>
    <n v="1.2E-5"/>
    <n v="16.398396000000002"/>
    <n v="601.01760000000002"/>
  </r>
  <r>
    <x v="25"/>
    <x v="15"/>
    <n v="255"/>
    <n v="8151"/>
    <n v="0.5"/>
    <n v="97794593"/>
    <n v="1194842"/>
    <n v="48299875.5"/>
    <n v="836783"/>
    <m/>
    <n v="418391.5"/>
    <n v="48718267"/>
    <n v="2.14E-4"/>
    <n v="10425.709138"/>
    <n v="2733066"/>
    <n v="0"/>
    <n v="1366533"/>
    <n v="2.4000000000000001E-4"/>
    <n v="327.96791999999999"/>
    <n v="10753.677057999999"/>
  </r>
  <r>
    <x v="25"/>
    <x v="71"/>
    <n v="255"/>
    <n v="8151"/>
    <n v="0.5"/>
    <n v="97794593"/>
    <n v="1194842"/>
    <n v="48299875.5"/>
    <n v="836783"/>
    <m/>
    <n v="418391.5"/>
    <n v="48718267"/>
    <n v="0"/>
    <n v="0"/>
    <n v="2733066"/>
    <n v="0"/>
    <n v="1366533"/>
    <n v="0"/>
    <n v="0"/>
    <n v="0"/>
  </r>
  <r>
    <x v="25"/>
    <x v="16"/>
    <n v="255"/>
    <n v="8151"/>
    <n v="0.5"/>
    <n v="97794593"/>
    <n v="1194842"/>
    <n v="48299875.5"/>
    <n v="836783"/>
    <m/>
    <n v="418391.5"/>
    <n v="48718267"/>
    <n v="0"/>
    <n v="0"/>
    <n v="2733066"/>
    <n v="0"/>
    <n v="1366533"/>
    <n v="0"/>
    <n v="0"/>
    <n v="0"/>
  </r>
  <r>
    <x v="25"/>
    <x v="17"/>
    <n v="255"/>
    <n v="8151"/>
    <n v="0.5"/>
    <n v="97794593"/>
    <n v="1194842"/>
    <n v="48299875.5"/>
    <n v="836783"/>
    <m/>
    <n v="418391.5"/>
    <n v="48718267"/>
    <n v="2.1499999999999999E-4"/>
    <n v="10474.427405"/>
    <n v="2733066"/>
    <n v="0"/>
    <n v="1366533"/>
    <n v="2.41E-4"/>
    <n v="329.334453"/>
    <n v="10803.761858"/>
  </r>
  <r>
    <x v="25"/>
    <x v="21"/>
    <n v="255"/>
    <n v="8151"/>
    <n v="0.5"/>
    <n v="97794593"/>
    <n v="1194842"/>
    <n v="48299875.5"/>
    <n v="836783"/>
    <m/>
    <n v="418391.5"/>
    <n v="48718267"/>
    <n v="6.6000000000000005E-5"/>
    <n v="3215.4056220000002"/>
    <n v="2733066"/>
    <n v="0"/>
    <n v="1366533"/>
    <n v="6.2000000000000003E-5"/>
    <n v="84.725046000000006"/>
    <n v="3300.1306680000002"/>
  </r>
  <r>
    <x v="25"/>
    <x v="22"/>
    <n v="255"/>
    <n v="8151"/>
    <n v="0.5"/>
    <n v="97794593"/>
    <n v="1194842"/>
    <n v="48299875.5"/>
    <n v="836783"/>
    <m/>
    <n v="418391.5"/>
    <n v="48718267"/>
    <n v="4.6E-5"/>
    <n v="2241.0402819999999"/>
    <n v="2733066"/>
    <n v="0"/>
    <n v="1366533"/>
    <n v="2.5999999999999998E-5"/>
    <n v="35.529857999999997"/>
    <n v="2276.5701399999998"/>
  </r>
  <r>
    <x v="25"/>
    <x v="0"/>
    <n v="858"/>
    <n v="8151"/>
    <n v="0.5"/>
    <n v="0"/>
    <m/>
    <n v="0"/>
    <n v="684791"/>
    <n v="66361"/>
    <n v="309215"/>
    <n v="309215"/>
    <n v="1.4239999999999999E-3"/>
    <n v="440.32216"/>
    <n v="0"/>
    <n v="0"/>
    <n v="0"/>
    <n v="1.72E-3"/>
    <n v="0"/>
    <n v="440.32216"/>
  </r>
  <r>
    <x v="25"/>
    <x v="1"/>
    <n v="858"/>
    <n v="8151"/>
    <n v="0.5"/>
    <n v="0"/>
    <m/>
    <n v="0"/>
    <n v="684791"/>
    <n v="66361"/>
    <n v="309215"/>
    <n v="309215"/>
    <n v="1.4100000000000001E-4"/>
    <n v="43.599315000000004"/>
    <n v="0"/>
    <n v="0"/>
    <n v="0"/>
    <n v="1.85E-4"/>
    <n v="0"/>
    <n v="43.599315000000004"/>
  </r>
  <r>
    <x v="25"/>
    <x v="2"/>
    <n v="858"/>
    <n v="8151"/>
    <n v="0.5"/>
    <n v="0"/>
    <m/>
    <n v="0"/>
    <n v="684791"/>
    <n v="66361"/>
    <n v="309215"/>
    <n v="309215"/>
    <n v="4.7399999999999997E-4"/>
    <n v="146.56790999999998"/>
    <n v="0"/>
    <n v="0"/>
    <n v="0"/>
    <n v="4.5800000000000002E-4"/>
    <n v="0"/>
    <n v="146.56790999999998"/>
  </r>
  <r>
    <x v="25"/>
    <x v="3"/>
    <n v="858"/>
    <n v="8151"/>
    <n v="0.5"/>
    <n v="0"/>
    <m/>
    <n v="0"/>
    <n v="684791"/>
    <n v="66361"/>
    <n v="309215"/>
    <n v="309215"/>
    <n v="5.4999999999999997E-3"/>
    <n v="1700.6824999999999"/>
    <n v="0"/>
    <n v="0"/>
    <n v="0"/>
    <n v="5.8060000000000004E-3"/>
    <n v="0"/>
    <n v="1700.6824999999999"/>
  </r>
  <r>
    <x v="25"/>
    <x v="4"/>
    <n v="858"/>
    <n v="8151"/>
    <n v="0.5"/>
    <n v="0"/>
    <m/>
    <n v="0"/>
    <n v="684791"/>
    <n v="66361"/>
    <n v="309215"/>
    <n v="309215"/>
    <n v="0"/>
    <n v="0"/>
    <n v="0"/>
    <n v="0"/>
    <n v="0"/>
    <n v="0"/>
    <n v="0"/>
    <n v="0"/>
  </r>
  <r>
    <x v="25"/>
    <x v="5"/>
    <n v="858"/>
    <n v="8151"/>
    <n v="0.5"/>
    <n v="0"/>
    <m/>
    <n v="0"/>
    <n v="684791"/>
    <n v="66361"/>
    <n v="309215"/>
    <n v="309215"/>
    <n v="8.3999999999999995E-5"/>
    <n v="25.974059999999998"/>
    <n v="0"/>
    <n v="0"/>
    <n v="0"/>
    <n v="9.3999999999999994E-5"/>
    <n v="0"/>
    <n v="25.974059999999998"/>
  </r>
  <r>
    <x v="25"/>
    <x v="6"/>
    <n v="858"/>
    <n v="8151"/>
    <n v="0.5"/>
    <n v="0"/>
    <m/>
    <n v="0"/>
    <n v="684791"/>
    <n v="66361"/>
    <n v="309215"/>
    <n v="309215"/>
    <n v="1.3200000000000001E-4"/>
    <n v="40.816380000000002"/>
    <n v="0"/>
    <n v="0"/>
    <n v="0"/>
    <n v="1.46E-4"/>
    <n v="0"/>
    <n v="40.816380000000002"/>
  </r>
  <r>
    <x v="25"/>
    <x v="69"/>
    <n v="858"/>
    <n v="8151"/>
    <n v="0.5"/>
    <n v="0"/>
    <m/>
    <n v="0"/>
    <n v="684791"/>
    <n v="66361"/>
    <n v="309215"/>
    <n v="309215"/>
    <n v="1.629E-3"/>
    <n v="503.71123499999999"/>
    <n v="0"/>
    <n v="0"/>
    <n v="0"/>
    <n v="2.4759999999999999E-3"/>
    <n v="0"/>
    <n v="503.71123499999999"/>
  </r>
  <r>
    <x v="25"/>
    <x v="10"/>
    <n v="858"/>
    <n v="8151"/>
    <n v="0.5"/>
    <n v="0"/>
    <m/>
    <n v="0"/>
    <n v="684791"/>
    <n v="66361"/>
    <n v="309215"/>
    <n v="309215"/>
    <n v="8.2000000000000001E-5"/>
    <n v="25.355630000000001"/>
    <n v="0"/>
    <n v="0"/>
    <n v="0"/>
    <n v="9.2E-5"/>
    <n v="0"/>
    <n v="25.355630000000001"/>
  </r>
  <r>
    <x v="25"/>
    <x v="11"/>
    <n v="858"/>
    <n v="8151"/>
    <n v="0.5"/>
    <n v="0"/>
    <m/>
    <n v="0"/>
    <n v="684791"/>
    <n v="66361"/>
    <n v="309215"/>
    <n v="309215"/>
    <n v="0"/>
    <n v="0"/>
    <n v="0"/>
    <n v="0"/>
    <n v="0"/>
    <n v="0"/>
    <n v="0"/>
    <n v="0"/>
  </r>
  <r>
    <x v="25"/>
    <x v="12"/>
    <n v="858"/>
    <n v="8151"/>
    <n v="0.5"/>
    <n v="0"/>
    <m/>
    <n v="0"/>
    <n v="684791"/>
    <n v="66361"/>
    <n v="309215"/>
    <n v="309215"/>
    <n v="1.36E-4"/>
    <n v="42.053240000000002"/>
    <n v="0"/>
    <n v="0"/>
    <n v="0"/>
    <n v="1.35E-4"/>
    <n v="0"/>
    <n v="42.053240000000002"/>
  </r>
  <r>
    <x v="25"/>
    <x v="14"/>
    <n v="858"/>
    <n v="8151"/>
    <n v="0.5"/>
    <n v="0"/>
    <m/>
    <n v="0"/>
    <n v="684791"/>
    <n v="66361"/>
    <n v="309215"/>
    <n v="309215"/>
    <n v="1.2E-5"/>
    <n v="3.7105800000000002"/>
    <n v="0"/>
    <n v="0"/>
    <n v="0"/>
    <n v="1.2E-5"/>
    <n v="0"/>
    <n v="3.7105800000000002"/>
  </r>
  <r>
    <x v="25"/>
    <x v="15"/>
    <n v="858"/>
    <n v="8151"/>
    <n v="0.5"/>
    <n v="0"/>
    <m/>
    <n v="0"/>
    <n v="684791"/>
    <n v="66361"/>
    <n v="309215"/>
    <n v="309215"/>
    <n v="2.14E-4"/>
    <n v="66.17201"/>
    <n v="0"/>
    <n v="0"/>
    <n v="0"/>
    <n v="2.4000000000000001E-4"/>
    <n v="0"/>
    <n v="66.17201"/>
  </r>
  <r>
    <x v="25"/>
    <x v="71"/>
    <n v="858"/>
    <n v="8151"/>
    <n v="0.5"/>
    <n v="0"/>
    <m/>
    <n v="0"/>
    <n v="684791"/>
    <n v="66361"/>
    <n v="309215"/>
    <n v="309215"/>
    <n v="0"/>
    <n v="0"/>
    <n v="0"/>
    <n v="0"/>
    <n v="0"/>
    <n v="0"/>
    <n v="0"/>
    <n v="0"/>
  </r>
  <r>
    <x v="25"/>
    <x v="16"/>
    <n v="858"/>
    <n v="8151"/>
    <n v="0.5"/>
    <n v="0"/>
    <m/>
    <n v="0"/>
    <n v="684791"/>
    <n v="66361"/>
    <n v="309215"/>
    <n v="309215"/>
    <n v="0"/>
    <n v="0"/>
    <n v="0"/>
    <n v="0"/>
    <n v="0"/>
    <n v="0"/>
    <n v="0"/>
    <n v="0"/>
  </r>
  <r>
    <x v="25"/>
    <x v="17"/>
    <n v="858"/>
    <n v="8151"/>
    <n v="0.5"/>
    <n v="0"/>
    <m/>
    <n v="0"/>
    <n v="684791"/>
    <n v="66361"/>
    <n v="309215"/>
    <n v="309215"/>
    <n v="2.1499999999999999E-4"/>
    <n v="66.481224999999995"/>
    <n v="0"/>
    <n v="0"/>
    <n v="0"/>
    <n v="2.41E-4"/>
    <n v="0"/>
    <n v="66.481224999999995"/>
  </r>
  <r>
    <x v="25"/>
    <x v="21"/>
    <n v="858"/>
    <n v="8151"/>
    <n v="0.5"/>
    <n v="0"/>
    <m/>
    <n v="0"/>
    <n v="684791"/>
    <n v="66361"/>
    <n v="309215"/>
    <n v="309215"/>
    <n v="6.6000000000000005E-5"/>
    <n v="20.408190000000001"/>
    <n v="0"/>
    <n v="0"/>
    <n v="0"/>
    <n v="6.2000000000000003E-5"/>
    <n v="0"/>
    <n v="20.408190000000001"/>
  </r>
  <r>
    <x v="25"/>
    <x v="22"/>
    <n v="858"/>
    <n v="8151"/>
    <n v="0.5"/>
    <n v="0"/>
    <m/>
    <n v="0"/>
    <n v="684791"/>
    <n v="66361"/>
    <n v="309215"/>
    <n v="309215"/>
    <n v="4.6E-5"/>
    <n v="14.223890000000001"/>
    <n v="0"/>
    <n v="0"/>
    <n v="0"/>
    <n v="2.5999999999999998E-5"/>
    <n v="0"/>
    <n v="14.223890000000001"/>
  </r>
  <r>
    <x v="26"/>
    <x v="0"/>
    <n v="488"/>
    <n v="8502"/>
    <n v="0.75"/>
    <n v="625392"/>
    <n v="125360"/>
    <n v="375024"/>
    <n v="0"/>
    <m/>
    <n v="0"/>
    <n v="375024"/>
    <n v="1.4239999999999999E-3"/>
    <n v="534.034176"/>
    <n v="0"/>
    <m/>
    <n v="0"/>
    <n v="1.72E-3"/>
    <n v="0"/>
    <n v="534.034176"/>
  </r>
  <r>
    <x v="26"/>
    <x v="1"/>
    <n v="488"/>
    <n v="8502"/>
    <n v="0.75"/>
    <n v="625392"/>
    <n v="125360"/>
    <n v="375024"/>
    <n v="0"/>
    <m/>
    <n v="0"/>
    <n v="375024"/>
    <n v="1.4100000000000001E-4"/>
    <n v="52.878384000000004"/>
    <n v="0"/>
    <m/>
    <n v="0"/>
    <n v="1.85E-4"/>
    <n v="0"/>
    <n v="52.878384000000004"/>
  </r>
  <r>
    <x v="26"/>
    <x v="2"/>
    <n v="488"/>
    <n v="8502"/>
    <n v="0.75"/>
    <n v="625392"/>
    <n v="125360"/>
    <n v="375024"/>
    <n v="0"/>
    <m/>
    <n v="0"/>
    <n v="375024"/>
    <n v="4.7399999999999997E-4"/>
    <n v="177.76137599999998"/>
    <n v="0"/>
    <m/>
    <n v="0"/>
    <n v="4.5800000000000002E-4"/>
    <n v="0"/>
    <n v="177.76137599999998"/>
  </r>
  <r>
    <x v="26"/>
    <x v="3"/>
    <n v="488"/>
    <n v="8502"/>
    <n v="0.5"/>
    <n v="625392"/>
    <n v="125360"/>
    <n v="250016"/>
    <n v="0"/>
    <m/>
    <n v="0"/>
    <n v="250016"/>
    <n v="5.4999999999999997E-3"/>
    <n v="1375.088"/>
    <n v="0"/>
    <m/>
    <n v="0"/>
    <n v="5.8060000000000004E-3"/>
    <n v="0"/>
    <n v="1375.088"/>
  </r>
  <r>
    <x v="26"/>
    <x v="4"/>
    <n v="488"/>
    <n v="8502"/>
    <n v="0.5"/>
    <n v="625392"/>
    <n v="125360"/>
    <n v="250016"/>
    <n v="0"/>
    <m/>
    <n v="0"/>
    <n v="250016"/>
    <n v="0"/>
    <n v="0"/>
    <n v="0"/>
    <m/>
    <n v="0"/>
    <n v="0"/>
    <n v="0"/>
    <n v="0"/>
  </r>
  <r>
    <x v="26"/>
    <x v="5"/>
    <n v="488"/>
    <n v="8502"/>
    <n v="0"/>
    <n v="625392"/>
    <n v="125360"/>
    <n v="0"/>
    <n v="0"/>
    <m/>
    <n v="0"/>
    <n v="0"/>
    <n v="8.3999999999999995E-5"/>
    <n v="0"/>
    <n v="0"/>
    <m/>
    <n v="0"/>
    <n v="9.3999999999999994E-5"/>
    <n v="0"/>
    <n v="0"/>
  </r>
  <r>
    <x v="26"/>
    <x v="6"/>
    <n v="488"/>
    <n v="8502"/>
    <n v="0"/>
    <n v="625392"/>
    <n v="125360"/>
    <n v="0"/>
    <n v="0"/>
    <m/>
    <n v="0"/>
    <n v="0"/>
    <n v="1.3200000000000001E-4"/>
    <n v="0"/>
    <n v="0"/>
    <m/>
    <n v="0"/>
    <n v="1.46E-4"/>
    <n v="0"/>
    <n v="0"/>
  </r>
  <r>
    <x v="26"/>
    <x v="72"/>
    <n v="488"/>
    <n v="8502"/>
    <n v="0"/>
    <n v="625392"/>
    <n v="125360"/>
    <n v="0"/>
    <n v="0"/>
    <m/>
    <n v="0"/>
    <n v="0"/>
    <n v="4.8999999999999998E-5"/>
    <n v="0"/>
    <n v="0"/>
    <m/>
    <n v="0"/>
    <n v="5.5000000000000002E-5"/>
    <n v="0"/>
    <n v="0"/>
  </r>
  <r>
    <x v="26"/>
    <x v="10"/>
    <n v="488"/>
    <n v="8502"/>
    <n v="0.75"/>
    <n v="625392"/>
    <n v="125360"/>
    <n v="375024"/>
    <n v="0"/>
    <m/>
    <n v="0"/>
    <n v="375024"/>
    <n v="8.2000000000000001E-5"/>
    <n v="30.751968000000002"/>
    <n v="0"/>
    <m/>
    <n v="0"/>
    <n v="9.2E-5"/>
    <n v="0"/>
    <n v="30.751968000000002"/>
  </r>
  <r>
    <x v="26"/>
    <x v="11"/>
    <n v="488"/>
    <n v="8502"/>
    <n v="0.75"/>
    <n v="625392"/>
    <n v="125360"/>
    <n v="375024"/>
    <n v="0"/>
    <m/>
    <n v="0"/>
    <n v="375024"/>
    <n v="0"/>
    <n v="0"/>
    <n v="0"/>
    <m/>
    <n v="0"/>
    <n v="0"/>
    <n v="0"/>
    <n v="0"/>
  </r>
  <r>
    <x v="26"/>
    <x v="12"/>
    <n v="488"/>
    <n v="8502"/>
    <n v="0.75"/>
    <n v="625392"/>
    <n v="125360"/>
    <n v="375024"/>
    <n v="0"/>
    <m/>
    <n v="0"/>
    <n v="375024"/>
    <n v="1.36E-4"/>
    <n v="51.003264000000001"/>
    <n v="0"/>
    <m/>
    <n v="0"/>
    <n v="1.35E-4"/>
    <n v="0"/>
    <n v="51.003264000000001"/>
  </r>
  <r>
    <x v="26"/>
    <x v="13"/>
    <n v="488"/>
    <n v="8502"/>
    <n v="0"/>
    <n v="625392"/>
    <n v="125360"/>
    <n v="0"/>
    <n v="0"/>
    <m/>
    <n v="0"/>
    <n v="0"/>
    <n v="1.2210000000000001E-3"/>
    <n v="0"/>
    <n v="0"/>
    <m/>
    <n v="0"/>
    <n v="1.3780000000000001E-3"/>
    <n v="0"/>
    <n v="0"/>
  </r>
  <r>
    <x v="26"/>
    <x v="14"/>
    <n v="488"/>
    <n v="8502"/>
    <n v="0"/>
    <n v="625392"/>
    <n v="125360"/>
    <n v="0"/>
    <n v="0"/>
    <m/>
    <n v="0"/>
    <n v="0"/>
    <n v="1.2E-5"/>
    <n v="0"/>
    <n v="0"/>
    <m/>
    <n v="0"/>
    <n v="1.2E-5"/>
    <n v="0"/>
    <n v="0"/>
  </r>
  <r>
    <x v="26"/>
    <x v="15"/>
    <n v="488"/>
    <n v="8502"/>
    <n v="0"/>
    <n v="625392"/>
    <n v="125360"/>
    <n v="0"/>
    <n v="0"/>
    <m/>
    <n v="0"/>
    <n v="0"/>
    <n v="2.14E-4"/>
    <n v="0"/>
    <n v="0"/>
    <m/>
    <n v="0"/>
    <n v="2.4000000000000001E-4"/>
    <n v="0"/>
    <n v="0"/>
  </r>
  <r>
    <x v="26"/>
    <x v="73"/>
    <n v="488"/>
    <n v="8502"/>
    <n v="0"/>
    <n v="625392"/>
    <n v="125360"/>
    <n v="0"/>
    <n v="0"/>
    <m/>
    <n v="0"/>
    <n v="0"/>
    <n v="2.2000000000000001E-4"/>
    <n v="0"/>
    <n v="0"/>
    <m/>
    <n v="0"/>
    <n v="2.4699999999999999E-4"/>
    <n v="0"/>
    <n v="0"/>
  </r>
  <r>
    <x v="26"/>
    <x v="16"/>
    <n v="488"/>
    <n v="8502"/>
    <n v="0.5"/>
    <n v="625392"/>
    <n v="125360"/>
    <n v="250016"/>
    <n v="0"/>
    <m/>
    <n v="0"/>
    <n v="250016"/>
    <n v="0"/>
    <n v="0"/>
    <n v="0"/>
    <m/>
    <n v="0"/>
    <n v="0"/>
    <n v="0"/>
    <n v="0"/>
  </r>
  <r>
    <x v="26"/>
    <x v="17"/>
    <n v="488"/>
    <n v="8502"/>
    <n v="0"/>
    <n v="625392"/>
    <n v="125360"/>
    <n v="0"/>
    <n v="0"/>
    <m/>
    <n v="0"/>
    <n v="0"/>
    <n v="2.1499999999999999E-4"/>
    <n v="0"/>
    <n v="0"/>
    <m/>
    <n v="0"/>
    <n v="2.41E-4"/>
    <n v="0"/>
    <n v="0"/>
  </r>
  <r>
    <x v="26"/>
    <x v="18"/>
    <n v="488"/>
    <n v="8502"/>
    <n v="0"/>
    <n v="625392"/>
    <n v="125360"/>
    <n v="0"/>
    <n v="0"/>
    <m/>
    <n v="0"/>
    <n v="0"/>
    <n v="4.8000000000000001E-5"/>
    <n v="0"/>
    <n v="0"/>
    <m/>
    <n v="0"/>
    <n v="5.7000000000000003E-5"/>
    <n v="0"/>
    <n v="0"/>
  </r>
  <r>
    <x v="26"/>
    <x v="74"/>
    <n v="488"/>
    <n v="8502"/>
    <n v="0.75"/>
    <n v="625392"/>
    <n v="125360"/>
    <n v="375024"/>
    <n v="0"/>
    <m/>
    <n v="0"/>
    <n v="375024"/>
    <n v="0"/>
    <n v="0"/>
    <n v="0"/>
    <m/>
    <n v="0"/>
    <n v="0"/>
    <n v="0"/>
    <n v="0"/>
  </r>
  <r>
    <x v="26"/>
    <x v="19"/>
    <n v="488"/>
    <n v="8502"/>
    <n v="0"/>
    <n v="625392"/>
    <n v="125360"/>
    <n v="0"/>
    <n v="0"/>
    <m/>
    <n v="0"/>
    <n v="0"/>
    <n v="0"/>
    <n v="0"/>
    <n v="0"/>
    <m/>
    <n v="0"/>
    <n v="0"/>
    <n v="0"/>
    <n v="0"/>
  </r>
  <r>
    <x v="26"/>
    <x v="21"/>
    <n v="488"/>
    <n v="8502"/>
    <n v="0.5"/>
    <n v="625392"/>
    <n v="125360"/>
    <n v="250016"/>
    <n v="0"/>
    <m/>
    <n v="0"/>
    <n v="250016"/>
    <n v="6.6000000000000005E-5"/>
    <n v="16.501056000000002"/>
    <n v="0"/>
    <m/>
    <n v="0"/>
    <n v="6.2000000000000003E-5"/>
    <n v="0"/>
    <n v="16.501056000000002"/>
  </r>
  <r>
    <x v="26"/>
    <x v="22"/>
    <n v="488"/>
    <n v="8502"/>
    <n v="0.75"/>
    <n v="625392"/>
    <n v="125360"/>
    <n v="375024"/>
    <n v="0"/>
    <m/>
    <n v="0"/>
    <n v="375024"/>
    <n v="4.6E-5"/>
    <n v="17.251104000000002"/>
    <n v="0"/>
    <m/>
    <n v="0"/>
    <n v="2.5999999999999998E-5"/>
    <n v="0"/>
    <n v="17.251104000000002"/>
  </r>
  <r>
    <x v="26"/>
    <x v="0"/>
    <n v="489"/>
    <n v="9502"/>
    <n v="0.75"/>
    <n v="670"/>
    <n v="1502"/>
    <n v="-624"/>
    <n v="0"/>
    <m/>
    <n v="0"/>
    <n v="-624"/>
    <n v="1.4239999999999999E-3"/>
    <n v="-0.88857599999999992"/>
    <n v="0"/>
    <m/>
    <n v="0"/>
    <n v="1.72E-3"/>
    <n v="0"/>
    <n v="-0.88857599999999992"/>
  </r>
  <r>
    <x v="26"/>
    <x v="1"/>
    <n v="489"/>
    <n v="9502"/>
    <n v="0.75"/>
    <n v="670"/>
    <n v="1502"/>
    <n v="-624"/>
    <n v="0"/>
    <m/>
    <n v="0"/>
    <n v="-624"/>
    <n v="1.4100000000000001E-4"/>
    <n v="-8.7984000000000007E-2"/>
    <n v="0"/>
    <m/>
    <n v="0"/>
    <n v="1.85E-4"/>
    <n v="0"/>
    <n v="-8.7984000000000007E-2"/>
  </r>
  <r>
    <x v="26"/>
    <x v="2"/>
    <n v="489"/>
    <n v="9502"/>
    <n v="0.75"/>
    <n v="670"/>
    <n v="1502"/>
    <n v="-624"/>
    <n v="0"/>
    <m/>
    <n v="0"/>
    <n v="-624"/>
    <n v="4.7399999999999997E-4"/>
    <n v="-0.29577599999999998"/>
    <n v="0"/>
    <m/>
    <n v="0"/>
    <n v="4.5800000000000002E-4"/>
    <n v="0"/>
    <n v="-0.29577599999999998"/>
  </r>
  <r>
    <x v="26"/>
    <x v="3"/>
    <n v="489"/>
    <n v="9502"/>
    <n v="0.5"/>
    <n v="670"/>
    <n v="1502"/>
    <n v="-416"/>
    <n v="0"/>
    <m/>
    <n v="0"/>
    <n v="-416"/>
    <n v="5.4999999999999997E-3"/>
    <n v="-2.2879999999999998"/>
    <n v="0"/>
    <m/>
    <n v="0"/>
    <n v="5.8060000000000004E-3"/>
    <n v="0"/>
    <n v="-2.2879999999999998"/>
  </r>
  <r>
    <x v="26"/>
    <x v="4"/>
    <n v="489"/>
    <n v="9502"/>
    <n v="0.5"/>
    <n v="670"/>
    <n v="1502"/>
    <n v="-416"/>
    <n v="0"/>
    <m/>
    <n v="0"/>
    <n v="-416"/>
    <n v="0"/>
    <n v="0"/>
    <n v="0"/>
    <m/>
    <n v="0"/>
    <n v="0"/>
    <n v="0"/>
    <n v="0"/>
  </r>
  <r>
    <x v="26"/>
    <x v="5"/>
    <n v="489"/>
    <n v="9502"/>
    <n v="0"/>
    <n v="670"/>
    <n v="1502"/>
    <n v="0"/>
    <n v="0"/>
    <m/>
    <n v="0"/>
    <n v="0"/>
    <n v="8.3999999999999995E-5"/>
    <n v="0"/>
    <n v="0"/>
    <m/>
    <n v="0"/>
    <n v="9.3999999999999994E-5"/>
    <n v="0"/>
    <n v="0"/>
  </r>
  <r>
    <x v="26"/>
    <x v="6"/>
    <n v="489"/>
    <n v="9502"/>
    <n v="0"/>
    <n v="670"/>
    <n v="1502"/>
    <n v="0"/>
    <n v="0"/>
    <m/>
    <n v="0"/>
    <n v="0"/>
    <n v="1.3200000000000001E-4"/>
    <n v="0"/>
    <n v="0"/>
    <m/>
    <n v="0"/>
    <n v="1.46E-4"/>
    <n v="0"/>
    <n v="0"/>
  </r>
  <r>
    <x v="26"/>
    <x v="10"/>
    <n v="489"/>
    <n v="9502"/>
    <n v="0.75"/>
    <n v="670"/>
    <n v="1502"/>
    <n v="-624"/>
    <n v="0"/>
    <m/>
    <n v="0"/>
    <n v="-624"/>
    <n v="8.2000000000000001E-5"/>
    <n v="-5.1167999999999998E-2"/>
    <n v="0"/>
    <m/>
    <n v="0"/>
    <n v="9.2E-5"/>
    <n v="0"/>
    <n v="-5.1167999999999998E-2"/>
  </r>
  <r>
    <x v="26"/>
    <x v="11"/>
    <n v="489"/>
    <n v="9502"/>
    <n v="0.75"/>
    <n v="670"/>
    <n v="1502"/>
    <n v="-624"/>
    <n v="0"/>
    <m/>
    <n v="0"/>
    <n v="-624"/>
    <n v="0"/>
    <n v="0"/>
    <n v="0"/>
    <m/>
    <n v="0"/>
    <n v="0"/>
    <n v="0"/>
    <n v="0"/>
  </r>
  <r>
    <x v="26"/>
    <x v="12"/>
    <n v="489"/>
    <n v="9502"/>
    <n v="0.75"/>
    <n v="670"/>
    <n v="1502"/>
    <n v="-624"/>
    <n v="0"/>
    <m/>
    <n v="0"/>
    <n v="-624"/>
    <n v="1.36E-4"/>
    <n v="-8.4863999999999995E-2"/>
    <n v="0"/>
    <m/>
    <n v="0"/>
    <n v="1.35E-4"/>
    <n v="0"/>
    <n v="-8.4863999999999995E-2"/>
  </r>
  <r>
    <x v="26"/>
    <x v="13"/>
    <n v="489"/>
    <n v="9502"/>
    <n v="0"/>
    <n v="670"/>
    <n v="1502"/>
    <n v="0"/>
    <n v="0"/>
    <m/>
    <n v="0"/>
    <n v="0"/>
    <n v="1.2210000000000001E-3"/>
    <n v="0"/>
    <n v="0"/>
    <m/>
    <n v="0"/>
    <n v="1.3780000000000001E-3"/>
    <n v="0"/>
    <n v="0"/>
  </r>
  <r>
    <x v="26"/>
    <x v="14"/>
    <n v="489"/>
    <n v="9502"/>
    <n v="0"/>
    <n v="670"/>
    <n v="1502"/>
    <n v="0"/>
    <n v="0"/>
    <m/>
    <n v="0"/>
    <n v="0"/>
    <n v="1.2E-5"/>
    <n v="0"/>
    <n v="0"/>
    <m/>
    <n v="0"/>
    <n v="1.2E-5"/>
    <n v="0"/>
    <n v="0"/>
  </r>
  <r>
    <x v="26"/>
    <x v="15"/>
    <n v="489"/>
    <n v="9502"/>
    <n v="0"/>
    <n v="670"/>
    <n v="1502"/>
    <n v="0"/>
    <n v="0"/>
    <m/>
    <n v="0"/>
    <n v="0"/>
    <n v="2.14E-4"/>
    <n v="0"/>
    <n v="0"/>
    <m/>
    <n v="0"/>
    <n v="2.4000000000000001E-4"/>
    <n v="0"/>
    <n v="0"/>
  </r>
  <r>
    <x v="26"/>
    <x v="73"/>
    <n v="489"/>
    <n v="9502"/>
    <n v="0"/>
    <n v="670"/>
    <n v="1502"/>
    <n v="0"/>
    <n v="0"/>
    <m/>
    <n v="0"/>
    <n v="0"/>
    <n v="2.2000000000000001E-4"/>
    <n v="0"/>
    <n v="0"/>
    <m/>
    <n v="0"/>
    <n v="2.4699999999999999E-4"/>
    <n v="0"/>
    <n v="0"/>
  </r>
  <r>
    <x v="26"/>
    <x v="16"/>
    <n v="489"/>
    <n v="9502"/>
    <n v="0.5"/>
    <n v="670"/>
    <n v="1502"/>
    <n v="-416"/>
    <n v="0"/>
    <m/>
    <n v="0"/>
    <n v="-416"/>
    <n v="0"/>
    <n v="0"/>
    <n v="0"/>
    <m/>
    <n v="0"/>
    <n v="0"/>
    <n v="0"/>
    <n v="0"/>
  </r>
  <r>
    <x v="26"/>
    <x v="17"/>
    <n v="489"/>
    <n v="9502"/>
    <n v="0"/>
    <n v="670"/>
    <n v="1502"/>
    <n v="0"/>
    <n v="0"/>
    <m/>
    <n v="0"/>
    <n v="0"/>
    <n v="2.1499999999999999E-4"/>
    <n v="0"/>
    <n v="0"/>
    <m/>
    <n v="0"/>
    <n v="2.41E-4"/>
    <n v="0"/>
    <n v="0"/>
  </r>
  <r>
    <x v="26"/>
    <x v="18"/>
    <n v="489"/>
    <n v="9502"/>
    <n v="0"/>
    <n v="670"/>
    <n v="1502"/>
    <n v="0"/>
    <n v="0"/>
    <m/>
    <n v="0"/>
    <n v="0"/>
    <n v="4.8000000000000001E-5"/>
    <n v="0"/>
    <n v="0"/>
    <m/>
    <n v="0"/>
    <n v="5.7000000000000003E-5"/>
    <n v="0"/>
    <n v="0"/>
  </r>
  <r>
    <x v="26"/>
    <x v="74"/>
    <n v="489"/>
    <n v="9502"/>
    <n v="0.75"/>
    <n v="670"/>
    <n v="1502"/>
    <n v="-624"/>
    <n v="0"/>
    <m/>
    <n v="0"/>
    <n v="-624"/>
    <n v="0"/>
    <n v="0"/>
    <n v="0"/>
    <m/>
    <n v="0"/>
    <n v="0"/>
    <n v="0"/>
    <n v="0"/>
  </r>
  <r>
    <x v="26"/>
    <x v="19"/>
    <n v="489"/>
    <n v="9502"/>
    <n v="0"/>
    <n v="670"/>
    <n v="1502"/>
    <n v="0"/>
    <n v="0"/>
    <m/>
    <n v="0"/>
    <n v="0"/>
    <n v="0"/>
    <n v="0"/>
    <n v="0"/>
    <m/>
    <n v="0"/>
    <n v="0"/>
    <n v="0"/>
    <n v="0"/>
  </r>
  <r>
    <x v="26"/>
    <x v="21"/>
    <n v="489"/>
    <n v="9502"/>
    <n v="0.5"/>
    <n v="670"/>
    <n v="1502"/>
    <n v="-416"/>
    <n v="0"/>
    <m/>
    <n v="0"/>
    <n v="-416"/>
    <n v="6.6000000000000005E-5"/>
    <n v="-2.7456000000000001E-2"/>
    <n v="0"/>
    <m/>
    <n v="0"/>
    <n v="6.2000000000000003E-5"/>
    <n v="0"/>
    <n v="-2.7456000000000001E-2"/>
  </r>
  <r>
    <x v="26"/>
    <x v="22"/>
    <n v="489"/>
    <n v="9502"/>
    <n v="0.75"/>
    <n v="670"/>
    <n v="1502"/>
    <n v="-624"/>
    <n v="0"/>
    <m/>
    <n v="0"/>
    <n v="-624"/>
    <n v="4.6E-5"/>
    <n v="-2.8704E-2"/>
    <n v="0"/>
    <m/>
    <n v="0"/>
    <n v="2.5999999999999998E-5"/>
    <n v="0"/>
    <n v="-2.8704E-2"/>
  </r>
  <r>
    <x v="26"/>
    <x v="0"/>
    <n v="490"/>
    <n v="9503"/>
    <n v="0.75"/>
    <n v="2139040"/>
    <n v="546645"/>
    <n v="1194296.25"/>
    <n v="0"/>
    <m/>
    <n v="0"/>
    <n v="1194296.25"/>
    <n v="1.4239999999999999E-3"/>
    <n v="1700.67786"/>
    <n v="6629433"/>
    <n v="195681"/>
    <n v="4825314"/>
    <n v="1.72E-3"/>
    <n v="8299.5400800000007"/>
    <n v="10000.21794"/>
  </r>
  <r>
    <x v="26"/>
    <x v="1"/>
    <n v="490"/>
    <n v="9503"/>
    <n v="0.75"/>
    <n v="2139040"/>
    <n v="546645"/>
    <n v="1194296.25"/>
    <n v="0"/>
    <m/>
    <n v="0"/>
    <n v="1194296.25"/>
    <n v="1.4100000000000001E-4"/>
    <n v="168.39577125000002"/>
    <n v="6629433"/>
    <n v="195681"/>
    <n v="4825314"/>
    <n v="1.85E-4"/>
    <n v="892.68308999999999"/>
    <n v="1061.07886125"/>
  </r>
  <r>
    <x v="26"/>
    <x v="2"/>
    <n v="490"/>
    <n v="9503"/>
    <n v="0.75"/>
    <n v="2139040"/>
    <n v="546645"/>
    <n v="1194296.25"/>
    <n v="0"/>
    <m/>
    <n v="0"/>
    <n v="1194296.25"/>
    <n v="4.7399999999999997E-4"/>
    <n v="566.09642250000002"/>
    <n v="6629433"/>
    <n v="195681"/>
    <n v="4825314"/>
    <n v="4.5800000000000002E-4"/>
    <n v="2209.9938120000002"/>
    <n v="2776.0902345000004"/>
  </r>
  <r>
    <x v="26"/>
    <x v="3"/>
    <n v="490"/>
    <n v="9503"/>
    <n v="0.5"/>
    <n v="2139040"/>
    <n v="546645"/>
    <n v="796197.5"/>
    <n v="0"/>
    <m/>
    <n v="0"/>
    <n v="796197.5"/>
    <n v="5.4999999999999997E-3"/>
    <n v="4379.0862499999994"/>
    <n v="6629433"/>
    <n v="195681"/>
    <n v="3216876"/>
    <n v="5.8060000000000004E-3"/>
    <n v="18677.182056000001"/>
    <n v="23056.268306000002"/>
  </r>
  <r>
    <x v="26"/>
    <x v="4"/>
    <n v="490"/>
    <n v="9503"/>
    <n v="0.5"/>
    <n v="2139040"/>
    <n v="546645"/>
    <n v="796197.5"/>
    <n v="0"/>
    <m/>
    <n v="0"/>
    <n v="796197.5"/>
    <n v="0"/>
    <n v="0"/>
    <n v="6629433"/>
    <n v="195681"/>
    <n v="3216876"/>
    <n v="0"/>
    <n v="0"/>
    <n v="0"/>
  </r>
  <r>
    <x v="26"/>
    <x v="5"/>
    <n v="490"/>
    <n v="9503"/>
    <n v="0"/>
    <n v="2139040"/>
    <n v="546645"/>
    <n v="0"/>
    <n v="0"/>
    <m/>
    <n v="0"/>
    <n v="0"/>
    <n v="8.3999999999999995E-5"/>
    <n v="0"/>
    <n v="6629433"/>
    <n v="195681"/>
    <n v="0"/>
    <n v="9.3999999999999994E-5"/>
    <n v="0"/>
    <n v="0"/>
  </r>
  <r>
    <x v="26"/>
    <x v="6"/>
    <n v="490"/>
    <n v="9503"/>
    <n v="0"/>
    <n v="2139040"/>
    <n v="546645"/>
    <n v="0"/>
    <n v="0"/>
    <m/>
    <n v="0"/>
    <n v="0"/>
    <n v="1.3200000000000001E-4"/>
    <n v="0"/>
    <n v="6629433"/>
    <n v="195681"/>
    <n v="0"/>
    <n v="1.46E-4"/>
    <n v="0"/>
    <n v="0"/>
  </r>
  <r>
    <x v="26"/>
    <x v="10"/>
    <n v="490"/>
    <n v="9503"/>
    <n v="0.75"/>
    <n v="2139040"/>
    <n v="546645"/>
    <n v="1194296.25"/>
    <n v="0"/>
    <m/>
    <n v="0"/>
    <n v="1194296.25"/>
    <n v="8.2000000000000001E-5"/>
    <n v="97.932292500000003"/>
    <n v="6629433"/>
    <n v="195681"/>
    <n v="4825314"/>
    <n v="9.2E-5"/>
    <n v="443.92888799999997"/>
    <n v="541.86118049999993"/>
  </r>
  <r>
    <x v="26"/>
    <x v="11"/>
    <n v="490"/>
    <n v="9503"/>
    <n v="0.75"/>
    <n v="2139040"/>
    <n v="546645"/>
    <n v="1194296.25"/>
    <n v="0"/>
    <m/>
    <n v="0"/>
    <n v="1194296.25"/>
    <n v="0"/>
    <n v="0"/>
    <n v="6629433"/>
    <n v="195681"/>
    <n v="4825314"/>
    <n v="0"/>
    <n v="0"/>
    <n v="0"/>
  </r>
  <r>
    <x v="26"/>
    <x v="75"/>
    <n v="490"/>
    <n v="9503"/>
    <n v="0"/>
    <n v="2139040"/>
    <n v="546645"/>
    <n v="0"/>
    <n v="0"/>
    <m/>
    <n v="0"/>
    <n v="0"/>
    <n v="3.0200000000000002E-4"/>
    <n v="0"/>
    <n v="6629433"/>
    <n v="195681"/>
    <n v="0"/>
    <n v="3.0699999999999998E-4"/>
    <n v="0"/>
    <n v="0"/>
  </r>
  <r>
    <x v="26"/>
    <x v="12"/>
    <n v="490"/>
    <n v="9503"/>
    <n v="0.75"/>
    <n v="2139040"/>
    <n v="546645"/>
    <n v="1194296.25"/>
    <n v="0"/>
    <m/>
    <n v="0"/>
    <n v="1194296.25"/>
    <n v="1.36E-4"/>
    <n v="162.42428999999998"/>
    <n v="6629433"/>
    <n v="195681"/>
    <n v="4825314"/>
    <n v="1.35E-4"/>
    <n v="651.41738999999995"/>
    <n v="813.84168"/>
  </r>
  <r>
    <x v="26"/>
    <x v="13"/>
    <n v="490"/>
    <n v="9503"/>
    <n v="0"/>
    <n v="2139040"/>
    <n v="546645"/>
    <n v="0"/>
    <n v="0"/>
    <m/>
    <n v="0"/>
    <n v="0"/>
    <n v="1.2210000000000001E-3"/>
    <n v="0"/>
    <n v="6629433"/>
    <n v="195681"/>
    <n v="0"/>
    <n v="1.3780000000000001E-3"/>
    <n v="0"/>
    <n v="0"/>
  </r>
  <r>
    <x v="26"/>
    <x v="14"/>
    <n v="490"/>
    <n v="9503"/>
    <n v="0"/>
    <n v="2139040"/>
    <n v="546645"/>
    <n v="0"/>
    <n v="0"/>
    <m/>
    <n v="0"/>
    <n v="0"/>
    <n v="1.2E-5"/>
    <n v="0"/>
    <n v="6629433"/>
    <n v="195681"/>
    <n v="0"/>
    <n v="1.2E-5"/>
    <n v="0"/>
    <n v="0"/>
  </r>
  <r>
    <x v="26"/>
    <x v="15"/>
    <n v="490"/>
    <n v="9503"/>
    <n v="0"/>
    <n v="2139040"/>
    <n v="546645"/>
    <n v="0"/>
    <n v="0"/>
    <m/>
    <n v="0"/>
    <n v="0"/>
    <n v="2.14E-4"/>
    <n v="0"/>
    <n v="6629433"/>
    <n v="195681"/>
    <n v="0"/>
    <n v="2.4000000000000001E-4"/>
    <n v="0"/>
    <n v="0"/>
  </r>
  <r>
    <x v="26"/>
    <x v="73"/>
    <n v="490"/>
    <n v="9503"/>
    <n v="0"/>
    <n v="2139040"/>
    <n v="546645"/>
    <n v="0"/>
    <n v="0"/>
    <m/>
    <n v="0"/>
    <n v="0"/>
    <n v="2.2000000000000001E-4"/>
    <n v="0"/>
    <n v="6629433"/>
    <n v="195681"/>
    <n v="0"/>
    <n v="2.4699999999999999E-4"/>
    <n v="0"/>
    <n v="0"/>
  </r>
  <r>
    <x v="26"/>
    <x v="16"/>
    <n v="490"/>
    <n v="9503"/>
    <n v="0.5"/>
    <n v="2139040"/>
    <n v="546645"/>
    <n v="796197.5"/>
    <n v="0"/>
    <m/>
    <n v="0"/>
    <n v="796197.5"/>
    <n v="0"/>
    <n v="0"/>
    <n v="6629433"/>
    <n v="195681"/>
    <n v="3216876"/>
    <n v="0"/>
    <n v="0"/>
    <n v="0"/>
  </r>
  <r>
    <x v="26"/>
    <x v="17"/>
    <n v="490"/>
    <n v="9503"/>
    <n v="0"/>
    <n v="2139040"/>
    <n v="546645"/>
    <n v="0"/>
    <n v="0"/>
    <m/>
    <n v="0"/>
    <n v="0"/>
    <n v="2.1499999999999999E-4"/>
    <n v="0"/>
    <n v="6629433"/>
    <n v="195681"/>
    <n v="0"/>
    <n v="2.41E-4"/>
    <n v="0"/>
    <n v="0"/>
  </r>
  <r>
    <x v="26"/>
    <x v="18"/>
    <n v="490"/>
    <n v="9503"/>
    <n v="0"/>
    <n v="2139040"/>
    <n v="546645"/>
    <n v="0"/>
    <n v="0"/>
    <m/>
    <n v="0"/>
    <n v="0"/>
    <n v="4.8000000000000001E-5"/>
    <n v="0"/>
    <n v="6629433"/>
    <n v="195681"/>
    <n v="0"/>
    <n v="5.7000000000000003E-5"/>
    <n v="0"/>
    <n v="0"/>
  </r>
  <r>
    <x v="26"/>
    <x v="74"/>
    <n v="490"/>
    <n v="9503"/>
    <n v="0"/>
    <n v="2139040"/>
    <n v="546645"/>
    <n v="0"/>
    <n v="0"/>
    <m/>
    <n v="0"/>
    <n v="0"/>
    <n v="0"/>
    <n v="0"/>
    <n v="6629433"/>
    <n v="195681"/>
    <n v="0"/>
    <n v="0"/>
    <n v="0"/>
    <n v="0"/>
  </r>
  <r>
    <x v="26"/>
    <x v="19"/>
    <n v="490"/>
    <n v="9503"/>
    <n v="0"/>
    <n v="2139040"/>
    <n v="546645"/>
    <n v="0"/>
    <n v="0"/>
    <m/>
    <n v="0"/>
    <n v="0"/>
    <n v="0"/>
    <n v="0"/>
    <n v="6629433"/>
    <n v="195681"/>
    <n v="0"/>
    <n v="0"/>
    <n v="0"/>
    <n v="0"/>
  </r>
  <r>
    <x v="26"/>
    <x v="21"/>
    <n v="490"/>
    <n v="9503"/>
    <n v="0.5"/>
    <n v="2139040"/>
    <n v="546645"/>
    <n v="796197.5"/>
    <n v="0"/>
    <m/>
    <n v="0"/>
    <n v="796197.5"/>
    <n v="6.6000000000000005E-5"/>
    <n v="52.549035000000003"/>
    <n v="6629433"/>
    <n v="195681"/>
    <n v="3216876"/>
    <n v="6.2000000000000003E-5"/>
    <n v="199.44631200000001"/>
    <n v="251.99534700000001"/>
  </r>
  <r>
    <x v="26"/>
    <x v="22"/>
    <n v="490"/>
    <n v="9503"/>
    <n v="0.75"/>
    <n v="2139040"/>
    <n v="546645"/>
    <n v="1194296.25"/>
    <n v="0"/>
    <m/>
    <n v="0"/>
    <n v="1194296.25"/>
    <n v="4.6E-5"/>
    <n v="54.937627499999998"/>
    <n v="6629433"/>
    <n v="195681"/>
    <n v="4825314"/>
    <n v="2.5999999999999998E-5"/>
    <n v="125.458164"/>
    <n v="180.3957915"/>
  </r>
  <r>
    <x v="26"/>
    <x v="0"/>
    <n v="491"/>
    <n v="9504"/>
    <n v="0.75"/>
    <n v="114389450"/>
    <n v="5874"/>
    <n v="85787682"/>
    <n v="0"/>
    <m/>
    <n v="0"/>
    <n v="85787682"/>
    <n v="1.4239999999999999E-3"/>
    <n v="122161.659168"/>
    <n v="0"/>
    <m/>
    <n v="0"/>
    <n v="1.72E-3"/>
    <n v="0"/>
    <n v="122161.659168"/>
  </r>
  <r>
    <x v="26"/>
    <x v="1"/>
    <n v="491"/>
    <n v="9504"/>
    <n v="0.75"/>
    <n v="114389450"/>
    <n v="5874"/>
    <n v="85787682"/>
    <n v="0"/>
    <m/>
    <n v="0"/>
    <n v="85787682"/>
    <n v="1.4100000000000001E-4"/>
    <n v="12096.063162"/>
    <n v="0"/>
    <m/>
    <n v="0"/>
    <n v="1.85E-4"/>
    <n v="0"/>
    <n v="12096.063162"/>
  </r>
  <r>
    <x v="26"/>
    <x v="2"/>
    <n v="491"/>
    <n v="9504"/>
    <n v="0.75"/>
    <n v="114389450"/>
    <n v="5874"/>
    <n v="85787682"/>
    <n v="0"/>
    <m/>
    <n v="0"/>
    <n v="85787682"/>
    <n v="4.7399999999999997E-4"/>
    <n v="40663.361268000001"/>
    <n v="0"/>
    <m/>
    <n v="0"/>
    <n v="4.5800000000000002E-4"/>
    <n v="0"/>
    <n v="40663.361268000001"/>
  </r>
  <r>
    <x v="26"/>
    <x v="3"/>
    <n v="491"/>
    <n v="9504"/>
    <n v="0.5"/>
    <n v="114389450"/>
    <n v="5874"/>
    <n v="57191788"/>
    <n v="0"/>
    <m/>
    <n v="0"/>
    <n v="57191788"/>
    <n v="5.4999999999999997E-3"/>
    <n v="314554.83399999997"/>
    <n v="0"/>
    <m/>
    <n v="0"/>
    <n v="5.8060000000000004E-3"/>
    <n v="0"/>
    <n v="314554.83399999997"/>
  </r>
  <r>
    <x v="26"/>
    <x v="4"/>
    <n v="491"/>
    <n v="9504"/>
    <n v="0.5"/>
    <n v="114389450"/>
    <n v="5874"/>
    <n v="57191788"/>
    <n v="0"/>
    <m/>
    <n v="0"/>
    <n v="57191788"/>
    <n v="0"/>
    <n v="0"/>
    <n v="0"/>
    <m/>
    <n v="0"/>
    <n v="0"/>
    <n v="0"/>
    <n v="0"/>
  </r>
  <r>
    <x v="26"/>
    <x v="5"/>
    <n v="491"/>
    <n v="9504"/>
    <n v="0"/>
    <n v="114389450"/>
    <n v="5874"/>
    <n v="0"/>
    <n v="0"/>
    <m/>
    <n v="0"/>
    <n v="0"/>
    <n v="8.3999999999999995E-5"/>
    <n v="0"/>
    <n v="0"/>
    <m/>
    <n v="0"/>
    <n v="9.3999999999999994E-5"/>
    <n v="0"/>
    <n v="0"/>
  </r>
  <r>
    <x v="26"/>
    <x v="6"/>
    <n v="491"/>
    <n v="9504"/>
    <n v="0"/>
    <n v="114389450"/>
    <n v="5874"/>
    <n v="0"/>
    <n v="0"/>
    <m/>
    <n v="0"/>
    <n v="0"/>
    <n v="1.3200000000000001E-4"/>
    <n v="0"/>
    <n v="0"/>
    <m/>
    <n v="0"/>
    <n v="1.46E-4"/>
    <n v="0"/>
    <n v="0"/>
  </r>
  <r>
    <x v="26"/>
    <x v="72"/>
    <n v="491"/>
    <n v="9504"/>
    <n v="0"/>
    <n v="114389450"/>
    <n v="5874"/>
    <n v="0"/>
    <n v="0"/>
    <m/>
    <n v="0"/>
    <n v="0"/>
    <n v="4.8999999999999998E-5"/>
    <n v="0"/>
    <n v="0"/>
    <m/>
    <n v="0"/>
    <n v="5.5000000000000002E-5"/>
    <n v="0"/>
    <n v="0"/>
  </r>
  <r>
    <x v="26"/>
    <x v="10"/>
    <n v="491"/>
    <n v="9504"/>
    <n v="0.75"/>
    <n v="114389450"/>
    <n v="5874"/>
    <n v="85787682"/>
    <n v="0"/>
    <m/>
    <n v="0"/>
    <n v="85787682"/>
    <n v="8.2000000000000001E-5"/>
    <n v="7034.5899239999999"/>
    <n v="0"/>
    <m/>
    <n v="0"/>
    <n v="9.2E-5"/>
    <n v="0"/>
    <n v="7034.5899239999999"/>
  </r>
  <r>
    <x v="26"/>
    <x v="11"/>
    <n v="491"/>
    <n v="9504"/>
    <n v="0.75"/>
    <n v="114389450"/>
    <n v="5874"/>
    <n v="85787682"/>
    <n v="0"/>
    <m/>
    <n v="0"/>
    <n v="85787682"/>
    <n v="0"/>
    <n v="0"/>
    <n v="0"/>
    <m/>
    <n v="0"/>
    <n v="0"/>
    <n v="0"/>
    <n v="0"/>
  </r>
  <r>
    <x v="26"/>
    <x v="75"/>
    <n v="491"/>
    <n v="9504"/>
    <n v="0"/>
    <n v="114389450"/>
    <n v="5874"/>
    <n v="0"/>
    <n v="0"/>
    <m/>
    <n v="0"/>
    <n v="0"/>
    <n v="3.0200000000000002E-4"/>
    <n v="0"/>
    <n v="0"/>
    <m/>
    <n v="0"/>
    <n v="3.0699999999999998E-4"/>
    <n v="0"/>
    <n v="0"/>
  </r>
  <r>
    <x v="26"/>
    <x v="12"/>
    <n v="491"/>
    <n v="9504"/>
    <n v="0.75"/>
    <n v="114389450"/>
    <n v="5874"/>
    <n v="85787682"/>
    <n v="0"/>
    <m/>
    <n v="0"/>
    <n v="85787682"/>
    <n v="1.36E-4"/>
    <n v="11667.124752"/>
    <n v="0"/>
    <m/>
    <n v="0"/>
    <n v="1.35E-4"/>
    <n v="0"/>
    <n v="11667.124752"/>
  </r>
  <r>
    <x v="26"/>
    <x v="13"/>
    <n v="491"/>
    <n v="9504"/>
    <n v="0"/>
    <n v="114389450"/>
    <n v="5874"/>
    <n v="0"/>
    <n v="0"/>
    <m/>
    <n v="0"/>
    <n v="0"/>
    <n v="1.2210000000000001E-3"/>
    <n v="0"/>
    <n v="0"/>
    <m/>
    <n v="0"/>
    <n v="1.3780000000000001E-3"/>
    <n v="0"/>
    <n v="0"/>
  </r>
  <r>
    <x v="26"/>
    <x v="14"/>
    <n v="491"/>
    <n v="9504"/>
    <n v="0"/>
    <n v="114389450"/>
    <n v="5874"/>
    <n v="0"/>
    <n v="0"/>
    <m/>
    <n v="0"/>
    <n v="0"/>
    <n v="1.2E-5"/>
    <n v="0"/>
    <n v="0"/>
    <m/>
    <n v="0"/>
    <n v="1.2E-5"/>
    <n v="0"/>
    <n v="0"/>
  </r>
  <r>
    <x v="26"/>
    <x v="15"/>
    <n v="491"/>
    <n v="9504"/>
    <n v="0"/>
    <n v="114389450"/>
    <n v="5874"/>
    <n v="0"/>
    <n v="0"/>
    <m/>
    <n v="0"/>
    <n v="0"/>
    <n v="2.14E-4"/>
    <n v="0"/>
    <n v="0"/>
    <m/>
    <n v="0"/>
    <n v="2.4000000000000001E-4"/>
    <n v="0"/>
    <n v="0"/>
  </r>
  <r>
    <x v="26"/>
    <x v="73"/>
    <n v="491"/>
    <n v="9504"/>
    <n v="0"/>
    <n v="114389450"/>
    <n v="5874"/>
    <n v="0"/>
    <n v="0"/>
    <m/>
    <n v="0"/>
    <n v="0"/>
    <n v="2.2000000000000001E-4"/>
    <n v="0"/>
    <n v="0"/>
    <m/>
    <n v="0"/>
    <n v="2.4699999999999999E-4"/>
    <n v="0"/>
    <n v="0"/>
  </r>
  <r>
    <x v="26"/>
    <x v="16"/>
    <n v="491"/>
    <n v="9504"/>
    <n v="0.5"/>
    <n v="114389450"/>
    <n v="5874"/>
    <n v="57191788"/>
    <n v="0"/>
    <m/>
    <n v="0"/>
    <n v="57191788"/>
    <n v="0"/>
    <n v="0"/>
    <n v="0"/>
    <m/>
    <n v="0"/>
    <n v="0"/>
    <n v="0"/>
    <n v="0"/>
  </r>
  <r>
    <x v="26"/>
    <x v="17"/>
    <n v="491"/>
    <n v="9504"/>
    <n v="0"/>
    <n v="114389450"/>
    <n v="5874"/>
    <n v="0"/>
    <n v="0"/>
    <m/>
    <n v="0"/>
    <n v="0"/>
    <n v="2.1499999999999999E-4"/>
    <n v="0"/>
    <n v="0"/>
    <m/>
    <n v="0"/>
    <n v="2.41E-4"/>
    <n v="0"/>
    <n v="0"/>
  </r>
  <r>
    <x v="26"/>
    <x v="18"/>
    <n v="491"/>
    <n v="9504"/>
    <n v="0"/>
    <n v="114389450"/>
    <n v="5874"/>
    <n v="0"/>
    <n v="0"/>
    <m/>
    <n v="0"/>
    <n v="0"/>
    <n v="4.8000000000000001E-5"/>
    <n v="0"/>
    <n v="0"/>
    <m/>
    <n v="0"/>
    <n v="5.7000000000000003E-5"/>
    <n v="0"/>
    <n v="0"/>
  </r>
  <r>
    <x v="26"/>
    <x v="74"/>
    <n v="491"/>
    <n v="9504"/>
    <n v="0"/>
    <n v="114389450"/>
    <n v="5874"/>
    <n v="0"/>
    <n v="0"/>
    <m/>
    <n v="0"/>
    <n v="0"/>
    <n v="0"/>
    <n v="0"/>
    <n v="0"/>
    <m/>
    <n v="0"/>
    <n v="0"/>
    <n v="0"/>
    <n v="0"/>
  </r>
  <r>
    <x v="26"/>
    <x v="19"/>
    <n v="491"/>
    <n v="9504"/>
    <n v="0"/>
    <n v="114389450"/>
    <n v="5874"/>
    <n v="0"/>
    <n v="0"/>
    <m/>
    <n v="0"/>
    <n v="0"/>
    <n v="0"/>
    <n v="0"/>
    <n v="0"/>
    <m/>
    <n v="0"/>
    <n v="0"/>
    <n v="0"/>
    <n v="0"/>
  </r>
  <r>
    <x v="26"/>
    <x v="21"/>
    <n v="491"/>
    <n v="9504"/>
    <n v="0.5"/>
    <n v="114389450"/>
    <n v="5874"/>
    <n v="57191788"/>
    <n v="0"/>
    <m/>
    <n v="0"/>
    <n v="57191788"/>
    <n v="6.6000000000000005E-5"/>
    <n v="3774.6580080000003"/>
    <n v="0"/>
    <m/>
    <n v="0"/>
    <n v="6.2000000000000003E-5"/>
    <n v="0"/>
    <n v="3774.6580080000003"/>
  </r>
  <r>
    <x v="26"/>
    <x v="22"/>
    <n v="491"/>
    <n v="9504"/>
    <n v="0.75"/>
    <n v="114389450"/>
    <n v="5874"/>
    <n v="85787682"/>
    <n v="0"/>
    <m/>
    <n v="0"/>
    <n v="85787682"/>
    <n v="4.6E-5"/>
    <n v="3946.2333720000001"/>
    <n v="0"/>
    <m/>
    <n v="0"/>
    <n v="2.5999999999999998E-5"/>
    <n v="0"/>
    <n v="3946.2333720000001"/>
  </r>
  <r>
    <x v="26"/>
    <x v="76"/>
    <n v="491"/>
    <n v="9504"/>
    <n v="0"/>
    <n v="114389450"/>
    <n v="5874"/>
    <n v="0"/>
    <n v="0"/>
    <m/>
    <n v="0"/>
    <n v="0"/>
    <n v="0"/>
    <n v="0"/>
    <n v="0"/>
    <m/>
    <n v="0"/>
    <n v="0"/>
    <n v="0"/>
    <n v="0"/>
  </r>
  <r>
    <x v="26"/>
    <x v="0"/>
    <n v="544"/>
    <n v="9511"/>
    <n v="0.75"/>
    <n v="222158"/>
    <n v="0"/>
    <n v="166618.5"/>
    <n v="0"/>
    <m/>
    <n v="0"/>
    <n v="166618.5"/>
    <n v="1.4239999999999999E-3"/>
    <n v="237.26474399999998"/>
    <n v="0"/>
    <m/>
    <n v="0"/>
    <n v="1.72E-3"/>
    <n v="0"/>
    <n v="237.26474399999998"/>
  </r>
  <r>
    <x v="26"/>
    <x v="1"/>
    <n v="544"/>
    <n v="9511"/>
    <n v="0.75"/>
    <n v="222158"/>
    <n v="0"/>
    <n v="166618.5"/>
    <n v="0"/>
    <m/>
    <n v="0"/>
    <n v="166618.5"/>
    <n v="1.4100000000000001E-4"/>
    <n v="23.493208500000001"/>
    <n v="0"/>
    <m/>
    <n v="0"/>
    <n v="1.85E-4"/>
    <n v="0"/>
    <n v="23.493208500000001"/>
  </r>
  <r>
    <x v="26"/>
    <x v="2"/>
    <n v="544"/>
    <n v="9511"/>
    <n v="0.75"/>
    <n v="222158"/>
    <n v="0"/>
    <n v="166618.5"/>
    <n v="0"/>
    <m/>
    <n v="0"/>
    <n v="166618.5"/>
    <n v="4.7399999999999997E-4"/>
    <n v="78.977168999999989"/>
    <n v="0"/>
    <m/>
    <n v="0"/>
    <n v="4.5800000000000002E-4"/>
    <n v="0"/>
    <n v="78.977168999999989"/>
  </r>
  <r>
    <x v="26"/>
    <x v="3"/>
    <n v="544"/>
    <n v="9511"/>
    <n v="0.5"/>
    <n v="222158"/>
    <n v="0"/>
    <n v="111079"/>
    <n v="0"/>
    <m/>
    <n v="0"/>
    <n v="111079"/>
    <n v="5.4999999999999997E-3"/>
    <n v="610.93449999999996"/>
    <n v="0"/>
    <m/>
    <n v="0"/>
    <n v="5.8060000000000004E-3"/>
    <n v="0"/>
    <n v="610.93449999999996"/>
  </r>
  <r>
    <x v="26"/>
    <x v="4"/>
    <n v="544"/>
    <n v="9511"/>
    <n v="0.5"/>
    <n v="222158"/>
    <n v="0"/>
    <n v="111079"/>
    <n v="0"/>
    <m/>
    <n v="0"/>
    <n v="111079"/>
    <n v="0"/>
    <n v="0"/>
    <n v="0"/>
    <m/>
    <n v="0"/>
    <n v="0"/>
    <n v="0"/>
    <n v="0"/>
  </r>
  <r>
    <x v="26"/>
    <x v="5"/>
    <n v="544"/>
    <n v="9511"/>
    <n v="0"/>
    <n v="222158"/>
    <n v="0"/>
    <n v="0"/>
    <n v="0"/>
    <m/>
    <n v="0"/>
    <n v="0"/>
    <n v="8.3999999999999995E-5"/>
    <n v="0"/>
    <n v="0"/>
    <m/>
    <n v="0"/>
    <n v="9.3999999999999994E-5"/>
    <n v="0"/>
    <n v="0"/>
  </r>
  <r>
    <x v="26"/>
    <x v="6"/>
    <n v="544"/>
    <n v="9511"/>
    <n v="0"/>
    <n v="222158"/>
    <n v="0"/>
    <n v="0"/>
    <n v="0"/>
    <m/>
    <n v="0"/>
    <n v="0"/>
    <n v="1.3200000000000001E-4"/>
    <n v="0"/>
    <n v="0"/>
    <m/>
    <n v="0"/>
    <n v="1.46E-4"/>
    <n v="0"/>
    <n v="0"/>
  </r>
  <r>
    <x v="26"/>
    <x v="72"/>
    <n v="544"/>
    <n v="9511"/>
    <n v="0"/>
    <n v="222158"/>
    <n v="0"/>
    <n v="0"/>
    <n v="0"/>
    <m/>
    <n v="0"/>
    <n v="0"/>
    <n v="4.8999999999999998E-5"/>
    <n v="0"/>
    <n v="0"/>
    <m/>
    <n v="0"/>
    <n v="5.5000000000000002E-5"/>
    <n v="0"/>
    <n v="0"/>
  </r>
  <r>
    <x v="26"/>
    <x v="10"/>
    <n v="544"/>
    <n v="9511"/>
    <n v="0.75"/>
    <n v="222158"/>
    <n v="0"/>
    <n v="166618.5"/>
    <n v="0"/>
    <m/>
    <n v="0"/>
    <n v="166618.5"/>
    <n v="8.2000000000000001E-5"/>
    <n v="13.662717000000001"/>
    <n v="0"/>
    <m/>
    <n v="0"/>
    <n v="9.2E-5"/>
    <n v="0"/>
    <n v="13.662717000000001"/>
  </r>
  <r>
    <x v="26"/>
    <x v="11"/>
    <n v="544"/>
    <n v="9511"/>
    <n v="0.75"/>
    <n v="222158"/>
    <n v="0"/>
    <n v="166618.5"/>
    <n v="0"/>
    <m/>
    <n v="0"/>
    <n v="166618.5"/>
    <n v="0"/>
    <n v="0"/>
    <n v="0"/>
    <m/>
    <n v="0"/>
    <n v="0"/>
    <n v="0"/>
    <n v="0"/>
  </r>
  <r>
    <x v="26"/>
    <x v="12"/>
    <n v="544"/>
    <n v="9511"/>
    <n v="0.75"/>
    <n v="222158"/>
    <n v="0"/>
    <n v="166618.5"/>
    <n v="0"/>
    <m/>
    <n v="0"/>
    <n v="166618.5"/>
    <n v="1.36E-4"/>
    <n v="22.660115999999999"/>
    <n v="0"/>
    <m/>
    <n v="0"/>
    <n v="1.35E-4"/>
    <n v="0"/>
    <n v="22.660115999999999"/>
  </r>
  <r>
    <x v="26"/>
    <x v="13"/>
    <n v="544"/>
    <n v="9511"/>
    <n v="0"/>
    <n v="222158"/>
    <n v="0"/>
    <n v="0"/>
    <n v="0"/>
    <m/>
    <n v="0"/>
    <n v="0"/>
    <n v="1.2210000000000001E-3"/>
    <n v="0"/>
    <n v="0"/>
    <m/>
    <n v="0"/>
    <n v="1.3780000000000001E-3"/>
    <n v="0"/>
    <n v="0"/>
  </r>
  <r>
    <x v="26"/>
    <x v="14"/>
    <n v="544"/>
    <n v="9511"/>
    <n v="0"/>
    <n v="222158"/>
    <n v="0"/>
    <n v="0"/>
    <n v="0"/>
    <m/>
    <n v="0"/>
    <n v="0"/>
    <n v="1.2E-5"/>
    <n v="0"/>
    <n v="0"/>
    <m/>
    <n v="0"/>
    <n v="1.2E-5"/>
    <n v="0"/>
    <n v="0"/>
  </r>
  <r>
    <x v="26"/>
    <x v="15"/>
    <n v="544"/>
    <n v="9511"/>
    <n v="0"/>
    <n v="222158"/>
    <n v="0"/>
    <n v="0"/>
    <n v="0"/>
    <m/>
    <n v="0"/>
    <n v="0"/>
    <n v="2.14E-4"/>
    <n v="0"/>
    <n v="0"/>
    <m/>
    <n v="0"/>
    <n v="2.4000000000000001E-4"/>
    <n v="0"/>
    <n v="0"/>
  </r>
  <r>
    <x v="26"/>
    <x v="73"/>
    <n v="544"/>
    <n v="9511"/>
    <n v="0"/>
    <n v="222158"/>
    <n v="0"/>
    <n v="0"/>
    <n v="0"/>
    <m/>
    <n v="0"/>
    <n v="0"/>
    <n v="2.2000000000000001E-4"/>
    <n v="0"/>
    <n v="0"/>
    <m/>
    <n v="0"/>
    <n v="2.4699999999999999E-4"/>
    <n v="0"/>
    <n v="0"/>
  </r>
  <r>
    <x v="26"/>
    <x v="16"/>
    <n v="544"/>
    <n v="9511"/>
    <n v="0.5"/>
    <n v="222158"/>
    <n v="0"/>
    <n v="111079"/>
    <n v="0"/>
    <m/>
    <n v="0"/>
    <n v="111079"/>
    <n v="0"/>
    <n v="0"/>
    <n v="0"/>
    <m/>
    <n v="0"/>
    <n v="0"/>
    <n v="0"/>
    <n v="0"/>
  </r>
  <r>
    <x v="26"/>
    <x v="17"/>
    <n v="544"/>
    <n v="9511"/>
    <n v="0"/>
    <n v="222158"/>
    <n v="0"/>
    <n v="0"/>
    <n v="0"/>
    <m/>
    <n v="0"/>
    <n v="0"/>
    <n v="2.1499999999999999E-4"/>
    <n v="0"/>
    <n v="0"/>
    <m/>
    <n v="0"/>
    <n v="2.41E-4"/>
    <n v="0"/>
    <n v="0"/>
  </r>
  <r>
    <x v="26"/>
    <x v="18"/>
    <n v="544"/>
    <n v="9511"/>
    <n v="0"/>
    <n v="222158"/>
    <n v="0"/>
    <n v="0"/>
    <n v="0"/>
    <m/>
    <n v="0"/>
    <n v="0"/>
    <n v="4.8000000000000001E-5"/>
    <n v="0"/>
    <n v="0"/>
    <m/>
    <n v="0"/>
    <n v="5.7000000000000003E-5"/>
    <n v="0"/>
    <n v="0"/>
  </r>
  <r>
    <x v="26"/>
    <x v="74"/>
    <n v="544"/>
    <n v="9511"/>
    <n v="0.75"/>
    <n v="222158"/>
    <n v="0"/>
    <n v="166618.5"/>
    <n v="0"/>
    <m/>
    <n v="0"/>
    <n v="166618.5"/>
    <n v="0"/>
    <n v="0"/>
    <n v="0"/>
    <m/>
    <n v="0"/>
    <n v="0"/>
    <n v="0"/>
    <n v="0"/>
  </r>
  <r>
    <x v="26"/>
    <x v="19"/>
    <n v="544"/>
    <n v="9511"/>
    <n v="0"/>
    <n v="222158"/>
    <n v="0"/>
    <n v="0"/>
    <n v="0"/>
    <m/>
    <n v="0"/>
    <n v="0"/>
    <n v="0"/>
    <n v="0"/>
    <n v="0"/>
    <m/>
    <n v="0"/>
    <n v="0"/>
    <n v="0"/>
    <n v="0"/>
  </r>
  <r>
    <x v="26"/>
    <x v="21"/>
    <n v="544"/>
    <n v="9511"/>
    <n v="0.5"/>
    <n v="222158"/>
    <n v="0"/>
    <n v="111079"/>
    <n v="0"/>
    <m/>
    <n v="0"/>
    <n v="111079"/>
    <n v="6.6000000000000005E-5"/>
    <n v="7.3312140000000001"/>
    <n v="0"/>
    <m/>
    <n v="0"/>
    <n v="6.2000000000000003E-5"/>
    <n v="0"/>
    <n v="7.3312140000000001"/>
  </r>
  <r>
    <x v="26"/>
    <x v="22"/>
    <n v="544"/>
    <n v="9511"/>
    <n v="0.75"/>
    <n v="222158"/>
    <n v="0"/>
    <n v="166618.5"/>
    <n v="0"/>
    <m/>
    <n v="0"/>
    <n v="166618.5"/>
    <n v="4.6E-5"/>
    <n v="7.6644509999999997"/>
    <n v="0"/>
    <m/>
    <n v="0"/>
    <n v="2.5999999999999998E-5"/>
    <n v="0"/>
    <n v="7.6644509999999997"/>
  </r>
  <r>
    <x v="26"/>
    <x v="76"/>
    <n v="544"/>
    <n v="9511"/>
    <n v="0"/>
    <n v="222158"/>
    <n v="0"/>
    <n v="0"/>
    <n v="0"/>
    <m/>
    <n v="0"/>
    <n v="0"/>
    <n v="0"/>
    <n v="0"/>
    <n v="0"/>
    <m/>
    <n v="0"/>
    <n v="0"/>
    <n v="0"/>
    <n v="0"/>
  </r>
  <r>
    <x v="26"/>
    <x v="0"/>
    <n v="545"/>
    <n v="9512"/>
    <n v="0.75"/>
    <n v="432"/>
    <n v="0"/>
    <n v="324"/>
    <n v="0"/>
    <m/>
    <n v="0"/>
    <n v="324"/>
    <n v="1.4239999999999999E-3"/>
    <n v="0.46137599999999995"/>
    <n v="0"/>
    <m/>
    <n v="0"/>
    <n v="1.72E-3"/>
    <n v="0"/>
    <n v="0.46137599999999995"/>
  </r>
  <r>
    <x v="26"/>
    <x v="1"/>
    <n v="545"/>
    <n v="9512"/>
    <n v="0.75"/>
    <n v="432"/>
    <n v="0"/>
    <n v="324"/>
    <n v="0"/>
    <m/>
    <n v="0"/>
    <n v="324"/>
    <n v="1.4100000000000001E-4"/>
    <n v="4.5684000000000002E-2"/>
    <n v="0"/>
    <m/>
    <n v="0"/>
    <n v="1.85E-4"/>
    <n v="0"/>
    <n v="4.5684000000000002E-2"/>
  </r>
  <r>
    <x v="26"/>
    <x v="2"/>
    <n v="545"/>
    <n v="9512"/>
    <n v="0.75"/>
    <n v="432"/>
    <n v="0"/>
    <n v="324"/>
    <n v="0"/>
    <m/>
    <n v="0"/>
    <n v="324"/>
    <n v="4.7399999999999997E-4"/>
    <n v="0.15357599999999999"/>
    <n v="0"/>
    <m/>
    <n v="0"/>
    <n v="4.5800000000000002E-4"/>
    <n v="0"/>
    <n v="0.15357599999999999"/>
  </r>
  <r>
    <x v="26"/>
    <x v="3"/>
    <n v="545"/>
    <n v="9512"/>
    <n v="0.5"/>
    <n v="432"/>
    <n v="0"/>
    <n v="216"/>
    <n v="0"/>
    <m/>
    <n v="0"/>
    <n v="216"/>
    <n v="5.4999999999999997E-3"/>
    <n v="1.1879999999999999"/>
    <n v="0"/>
    <m/>
    <n v="0"/>
    <n v="5.8060000000000004E-3"/>
    <n v="0"/>
    <n v="1.1879999999999999"/>
  </r>
  <r>
    <x v="26"/>
    <x v="4"/>
    <n v="545"/>
    <n v="9512"/>
    <n v="0.5"/>
    <n v="432"/>
    <n v="0"/>
    <n v="216"/>
    <n v="0"/>
    <m/>
    <n v="0"/>
    <n v="216"/>
    <n v="0"/>
    <n v="0"/>
    <n v="0"/>
    <m/>
    <n v="0"/>
    <n v="0"/>
    <n v="0"/>
    <n v="0"/>
  </r>
  <r>
    <x v="26"/>
    <x v="5"/>
    <n v="545"/>
    <n v="9512"/>
    <n v="0"/>
    <n v="432"/>
    <n v="0"/>
    <n v="0"/>
    <n v="0"/>
    <m/>
    <n v="0"/>
    <n v="0"/>
    <n v="8.3999999999999995E-5"/>
    <n v="0"/>
    <n v="0"/>
    <m/>
    <n v="0"/>
    <n v="9.3999999999999994E-5"/>
    <n v="0"/>
    <n v="0"/>
  </r>
  <r>
    <x v="26"/>
    <x v="6"/>
    <n v="545"/>
    <n v="9512"/>
    <n v="0"/>
    <n v="432"/>
    <n v="0"/>
    <n v="0"/>
    <n v="0"/>
    <m/>
    <n v="0"/>
    <n v="0"/>
    <n v="1.3200000000000001E-4"/>
    <n v="0"/>
    <n v="0"/>
    <m/>
    <n v="0"/>
    <n v="1.46E-4"/>
    <n v="0"/>
    <n v="0"/>
  </r>
  <r>
    <x v="26"/>
    <x v="10"/>
    <n v="545"/>
    <n v="9512"/>
    <n v="0.75"/>
    <n v="432"/>
    <n v="0"/>
    <n v="324"/>
    <n v="0"/>
    <m/>
    <n v="0"/>
    <n v="324"/>
    <n v="8.2000000000000001E-5"/>
    <n v="2.6568000000000001E-2"/>
    <n v="0"/>
    <m/>
    <n v="0"/>
    <n v="9.2E-5"/>
    <n v="0"/>
    <n v="2.6568000000000001E-2"/>
  </r>
  <r>
    <x v="26"/>
    <x v="11"/>
    <n v="545"/>
    <n v="9512"/>
    <n v="0.75"/>
    <n v="432"/>
    <n v="0"/>
    <n v="324"/>
    <n v="0"/>
    <m/>
    <n v="0"/>
    <n v="324"/>
    <n v="0"/>
    <n v="0"/>
    <n v="0"/>
    <m/>
    <n v="0"/>
    <n v="0"/>
    <n v="0"/>
    <n v="0"/>
  </r>
  <r>
    <x v="26"/>
    <x v="12"/>
    <n v="545"/>
    <n v="9512"/>
    <n v="0.75"/>
    <n v="432"/>
    <n v="0"/>
    <n v="324"/>
    <n v="0"/>
    <m/>
    <n v="0"/>
    <n v="324"/>
    <n v="1.36E-4"/>
    <n v="4.4063999999999999E-2"/>
    <n v="0"/>
    <m/>
    <n v="0"/>
    <n v="1.35E-4"/>
    <n v="0"/>
    <n v="4.4063999999999999E-2"/>
  </r>
  <r>
    <x v="26"/>
    <x v="13"/>
    <n v="545"/>
    <n v="9512"/>
    <n v="0"/>
    <n v="432"/>
    <n v="0"/>
    <n v="0"/>
    <n v="0"/>
    <m/>
    <n v="0"/>
    <n v="0"/>
    <n v="1.2210000000000001E-3"/>
    <n v="0"/>
    <n v="0"/>
    <m/>
    <n v="0"/>
    <n v="1.3780000000000001E-3"/>
    <n v="0"/>
    <n v="0"/>
  </r>
  <r>
    <x v="26"/>
    <x v="14"/>
    <n v="545"/>
    <n v="9512"/>
    <n v="0"/>
    <n v="432"/>
    <n v="0"/>
    <n v="0"/>
    <n v="0"/>
    <m/>
    <n v="0"/>
    <n v="0"/>
    <n v="1.2E-5"/>
    <n v="0"/>
    <n v="0"/>
    <m/>
    <n v="0"/>
    <n v="1.2E-5"/>
    <n v="0"/>
    <n v="0"/>
  </r>
  <r>
    <x v="26"/>
    <x v="15"/>
    <n v="545"/>
    <n v="9512"/>
    <n v="0"/>
    <n v="432"/>
    <n v="0"/>
    <n v="0"/>
    <n v="0"/>
    <m/>
    <n v="0"/>
    <n v="0"/>
    <n v="2.14E-4"/>
    <n v="0"/>
    <n v="0"/>
    <m/>
    <n v="0"/>
    <n v="2.4000000000000001E-4"/>
    <n v="0"/>
    <n v="0"/>
  </r>
  <r>
    <x v="26"/>
    <x v="73"/>
    <n v="545"/>
    <n v="9512"/>
    <n v="0"/>
    <n v="432"/>
    <n v="0"/>
    <n v="0"/>
    <n v="0"/>
    <m/>
    <n v="0"/>
    <n v="0"/>
    <n v="2.2000000000000001E-4"/>
    <n v="0"/>
    <n v="0"/>
    <m/>
    <n v="0"/>
    <n v="2.4699999999999999E-4"/>
    <n v="0"/>
    <n v="0"/>
  </r>
  <r>
    <x v="26"/>
    <x v="16"/>
    <n v="545"/>
    <n v="9512"/>
    <n v="0.5"/>
    <n v="432"/>
    <n v="0"/>
    <n v="216"/>
    <n v="0"/>
    <m/>
    <n v="0"/>
    <n v="216"/>
    <n v="0"/>
    <n v="0"/>
    <n v="0"/>
    <m/>
    <n v="0"/>
    <n v="0"/>
    <n v="0"/>
    <n v="0"/>
  </r>
  <r>
    <x v="26"/>
    <x v="17"/>
    <n v="545"/>
    <n v="9512"/>
    <n v="0"/>
    <n v="432"/>
    <n v="0"/>
    <n v="0"/>
    <n v="0"/>
    <m/>
    <n v="0"/>
    <n v="0"/>
    <n v="2.1499999999999999E-4"/>
    <n v="0"/>
    <n v="0"/>
    <m/>
    <n v="0"/>
    <n v="2.41E-4"/>
    <n v="0"/>
    <n v="0"/>
  </r>
  <r>
    <x v="26"/>
    <x v="18"/>
    <n v="545"/>
    <n v="9512"/>
    <n v="0"/>
    <n v="432"/>
    <n v="0"/>
    <n v="0"/>
    <n v="0"/>
    <m/>
    <n v="0"/>
    <n v="0"/>
    <n v="4.8000000000000001E-5"/>
    <n v="0"/>
    <n v="0"/>
    <m/>
    <n v="0"/>
    <n v="5.7000000000000003E-5"/>
    <n v="0"/>
    <n v="0"/>
  </r>
  <r>
    <x v="26"/>
    <x v="74"/>
    <n v="545"/>
    <n v="9512"/>
    <n v="0.75"/>
    <n v="432"/>
    <n v="0"/>
    <n v="324"/>
    <n v="0"/>
    <m/>
    <n v="0"/>
    <n v="324"/>
    <n v="0"/>
    <n v="0"/>
    <n v="0"/>
    <m/>
    <n v="0"/>
    <n v="0"/>
    <n v="0"/>
    <n v="0"/>
  </r>
  <r>
    <x v="26"/>
    <x v="19"/>
    <n v="545"/>
    <n v="9512"/>
    <n v="0"/>
    <n v="432"/>
    <n v="0"/>
    <n v="0"/>
    <n v="0"/>
    <m/>
    <n v="0"/>
    <n v="0"/>
    <n v="0"/>
    <n v="0"/>
    <n v="0"/>
    <m/>
    <n v="0"/>
    <n v="0"/>
    <n v="0"/>
    <n v="0"/>
  </r>
  <r>
    <x v="26"/>
    <x v="21"/>
    <n v="545"/>
    <n v="9512"/>
    <n v="0.5"/>
    <n v="432"/>
    <n v="0"/>
    <n v="216"/>
    <n v="0"/>
    <m/>
    <n v="0"/>
    <n v="216"/>
    <n v="6.6000000000000005E-5"/>
    <n v="1.4256000000000001E-2"/>
    <n v="0"/>
    <m/>
    <n v="0"/>
    <n v="6.2000000000000003E-5"/>
    <n v="0"/>
    <n v="1.4256000000000001E-2"/>
  </r>
  <r>
    <x v="26"/>
    <x v="22"/>
    <n v="545"/>
    <n v="9512"/>
    <n v="0.75"/>
    <n v="432"/>
    <n v="0"/>
    <n v="324"/>
    <n v="0"/>
    <m/>
    <n v="0"/>
    <n v="324"/>
    <n v="4.6E-5"/>
    <n v="1.4904000000000001E-2"/>
    <n v="0"/>
    <m/>
    <n v="0"/>
    <n v="2.5999999999999998E-5"/>
    <n v="0"/>
    <n v="1.4904000000000001E-2"/>
  </r>
  <r>
    <x v="26"/>
    <x v="76"/>
    <n v="545"/>
    <n v="9512"/>
    <n v="0"/>
    <n v="432"/>
    <n v="0"/>
    <n v="0"/>
    <n v="0"/>
    <m/>
    <n v="0"/>
    <n v="0"/>
    <n v="0"/>
    <n v="0"/>
    <n v="0"/>
    <m/>
    <n v="0"/>
    <n v="0"/>
    <n v="0"/>
    <n v="0"/>
  </r>
  <r>
    <x v="26"/>
    <x v="0"/>
    <n v="546"/>
    <n v="9513"/>
    <n v="0.75"/>
    <n v="70346540"/>
    <n v="0"/>
    <n v="52759905"/>
    <n v="0"/>
    <m/>
    <n v="0"/>
    <n v="52759905"/>
    <n v="1.4239999999999999E-3"/>
    <n v="75130.104719999988"/>
    <n v="31204"/>
    <n v="0"/>
    <n v="23403"/>
    <n v="1.72E-3"/>
    <n v="40.253160000000001"/>
    <n v="75170.357879999981"/>
  </r>
  <r>
    <x v="26"/>
    <x v="1"/>
    <n v="546"/>
    <n v="9513"/>
    <n v="0.75"/>
    <n v="70346540"/>
    <n v="0"/>
    <n v="52759905"/>
    <n v="0"/>
    <m/>
    <n v="0"/>
    <n v="52759905"/>
    <n v="1.4100000000000001E-4"/>
    <n v="7439.1466050000008"/>
    <n v="31204"/>
    <n v="0"/>
    <n v="23403"/>
    <n v="1.85E-4"/>
    <n v="4.329555"/>
    <n v="7443.4761600000011"/>
  </r>
  <r>
    <x v="26"/>
    <x v="2"/>
    <n v="546"/>
    <n v="9513"/>
    <n v="0.75"/>
    <n v="70346540"/>
    <n v="0"/>
    <n v="52759905"/>
    <n v="0"/>
    <m/>
    <n v="0"/>
    <n v="52759905"/>
    <n v="4.7399999999999997E-4"/>
    <n v="25008.19497"/>
    <n v="31204"/>
    <n v="0"/>
    <n v="23403"/>
    <n v="4.5800000000000002E-4"/>
    <n v="10.718574"/>
    <n v="25018.913543999999"/>
  </r>
  <r>
    <x v="26"/>
    <x v="3"/>
    <n v="546"/>
    <n v="9513"/>
    <n v="0.5"/>
    <n v="70346540"/>
    <n v="0"/>
    <n v="35173270"/>
    <n v="0"/>
    <m/>
    <n v="0"/>
    <n v="35173270"/>
    <n v="5.4999999999999997E-3"/>
    <n v="193452.98499999999"/>
    <n v="31204"/>
    <n v="0"/>
    <n v="15602"/>
    <n v="5.8060000000000004E-3"/>
    <n v="90.585212000000013"/>
    <n v="193543.57021199999"/>
  </r>
  <r>
    <x v="26"/>
    <x v="4"/>
    <n v="546"/>
    <n v="9513"/>
    <n v="0.5"/>
    <n v="70346540"/>
    <n v="0"/>
    <n v="35173270"/>
    <n v="0"/>
    <m/>
    <n v="0"/>
    <n v="35173270"/>
    <n v="0"/>
    <n v="0"/>
    <n v="31204"/>
    <n v="0"/>
    <n v="15602"/>
    <n v="0"/>
    <n v="0"/>
    <n v="0"/>
  </r>
  <r>
    <x v="26"/>
    <x v="5"/>
    <n v="546"/>
    <n v="9513"/>
    <n v="0"/>
    <n v="70346540"/>
    <n v="0"/>
    <n v="0"/>
    <n v="0"/>
    <m/>
    <n v="0"/>
    <n v="0"/>
    <n v="8.3999999999999995E-5"/>
    <n v="0"/>
    <n v="31204"/>
    <n v="0"/>
    <n v="0"/>
    <n v="9.3999999999999994E-5"/>
    <n v="0"/>
    <n v="0"/>
  </r>
  <r>
    <x v="26"/>
    <x v="6"/>
    <n v="546"/>
    <n v="9513"/>
    <n v="0"/>
    <n v="70346540"/>
    <n v="0"/>
    <n v="0"/>
    <n v="0"/>
    <m/>
    <n v="0"/>
    <n v="0"/>
    <n v="1.3200000000000001E-4"/>
    <n v="0"/>
    <n v="31204"/>
    <n v="0"/>
    <n v="0"/>
    <n v="1.46E-4"/>
    <n v="0"/>
    <n v="0"/>
  </r>
  <r>
    <x v="26"/>
    <x v="10"/>
    <n v="546"/>
    <n v="9513"/>
    <n v="0.75"/>
    <n v="70346540"/>
    <n v="0"/>
    <n v="52759905"/>
    <n v="0"/>
    <m/>
    <n v="0"/>
    <n v="52759905"/>
    <n v="8.2000000000000001E-5"/>
    <n v="4326.3122100000001"/>
    <n v="31204"/>
    <n v="0"/>
    <n v="23403"/>
    <n v="9.2E-5"/>
    <n v="2.153076"/>
    <n v="4328.4652859999997"/>
  </r>
  <r>
    <x v="26"/>
    <x v="11"/>
    <n v="546"/>
    <n v="9513"/>
    <n v="0.75"/>
    <n v="70346540"/>
    <n v="0"/>
    <n v="52759905"/>
    <n v="0"/>
    <m/>
    <n v="0"/>
    <n v="52759905"/>
    <n v="0"/>
    <n v="0"/>
    <n v="31204"/>
    <n v="0"/>
    <n v="23403"/>
    <n v="0"/>
    <n v="0"/>
    <n v="0"/>
  </r>
  <r>
    <x v="26"/>
    <x v="75"/>
    <n v="546"/>
    <n v="9513"/>
    <n v="0"/>
    <n v="70346540"/>
    <n v="0"/>
    <n v="0"/>
    <n v="0"/>
    <m/>
    <n v="0"/>
    <n v="0"/>
    <n v="3.0200000000000002E-4"/>
    <n v="0"/>
    <n v="31204"/>
    <n v="0"/>
    <n v="0"/>
    <n v="3.0699999999999998E-4"/>
    <n v="0"/>
    <n v="0"/>
  </r>
  <r>
    <x v="26"/>
    <x v="12"/>
    <n v="546"/>
    <n v="9513"/>
    <n v="0.75"/>
    <n v="70346540"/>
    <n v="0"/>
    <n v="52759905"/>
    <n v="0"/>
    <m/>
    <n v="0"/>
    <n v="52759905"/>
    <n v="1.36E-4"/>
    <n v="7175.3470799999996"/>
    <n v="31204"/>
    <n v="0"/>
    <n v="23403"/>
    <n v="1.35E-4"/>
    <n v="3.159405"/>
    <n v="7178.5064849999999"/>
  </r>
  <r>
    <x v="26"/>
    <x v="13"/>
    <n v="546"/>
    <n v="9513"/>
    <n v="0"/>
    <n v="70346540"/>
    <n v="0"/>
    <n v="0"/>
    <n v="0"/>
    <m/>
    <n v="0"/>
    <n v="0"/>
    <n v="1.2210000000000001E-3"/>
    <n v="0"/>
    <n v="31204"/>
    <n v="0"/>
    <n v="0"/>
    <n v="1.3780000000000001E-3"/>
    <n v="0"/>
    <n v="0"/>
  </r>
  <r>
    <x v="26"/>
    <x v="14"/>
    <n v="546"/>
    <n v="9513"/>
    <n v="0"/>
    <n v="70346540"/>
    <n v="0"/>
    <n v="0"/>
    <n v="0"/>
    <m/>
    <n v="0"/>
    <n v="0"/>
    <n v="1.2E-5"/>
    <n v="0"/>
    <n v="31204"/>
    <n v="0"/>
    <n v="0"/>
    <n v="1.2E-5"/>
    <n v="0"/>
    <n v="0"/>
  </r>
  <r>
    <x v="26"/>
    <x v="15"/>
    <n v="546"/>
    <n v="9513"/>
    <n v="0"/>
    <n v="70346540"/>
    <n v="0"/>
    <n v="0"/>
    <n v="0"/>
    <m/>
    <n v="0"/>
    <n v="0"/>
    <n v="2.14E-4"/>
    <n v="0"/>
    <n v="31204"/>
    <n v="0"/>
    <n v="0"/>
    <n v="2.4000000000000001E-4"/>
    <n v="0"/>
    <n v="0"/>
  </r>
  <r>
    <x v="26"/>
    <x v="73"/>
    <n v="546"/>
    <n v="9513"/>
    <n v="0"/>
    <n v="70346540"/>
    <n v="0"/>
    <n v="0"/>
    <n v="0"/>
    <m/>
    <n v="0"/>
    <n v="0"/>
    <n v="2.2000000000000001E-4"/>
    <n v="0"/>
    <n v="31204"/>
    <n v="0"/>
    <n v="0"/>
    <n v="2.4699999999999999E-4"/>
    <n v="0"/>
    <n v="0"/>
  </r>
  <r>
    <x v="26"/>
    <x v="16"/>
    <n v="546"/>
    <n v="9513"/>
    <n v="0.5"/>
    <n v="70346540"/>
    <n v="0"/>
    <n v="35173270"/>
    <n v="0"/>
    <m/>
    <n v="0"/>
    <n v="35173270"/>
    <n v="0"/>
    <n v="0"/>
    <n v="31204"/>
    <n v="0"/>
    <n v="15602"/>
    <n v="0"/>
    <n v="0"/>
    <n v="0"/>
  </r>
  <r>
    <x v="26"/>
    <x v="17"/>
    <n v="546"/>
    <n v="9513"/>
    <n v="0"/>
    <n v="70346540"/>
    <n v="0"/>
    <n v="0"/>
    <n v="0"/>
    <m/>
    <n v="0"/>
    <n v="0"/>
    <n v="2.1499999999999999E-4"/>
    <n v="0"/>
    <n v="31204"/>
    <n v="0"/>
    <n v="0"/>
    <n v="2.41E-4"/>
    <n v="0"/>
    <n v="0"/>
  </r>
  <r>
    <x v="26"/>
    <x v="18"/>
    <n v="546"/>
    <n v="9513"/>
    <n v="0"/>
    <n v="70346540"/>
    <n v="0"/>
    <n v="0"/>
    <n v="0"/>
    <m/>
    <n v="0"/>
    <n v="0"/>
    <n v="4.8000000000000001E-5"/>
    <n v="0"/>
    <n v="31204"/>
    <n v="0"/>
    <n v="0"/>
    <n v="5.7000000000000003E-5"/>
    <n v="0"/>
    <n v="0"/>
  </r>
  <r>
    <x v="26"/>
    <x v="74"/>
    <n v="546"/>
    <n v="9513"/>
    <n v="0"/>
    <n v="70346540"/>
    <n v="0"/>
    <n v="0"/>
    <n v="0"/>
    <m/>
    <n v="0"/>
    <n v="0"/>
    <n v="0"/>
    <n v="0"/>
    <n v="31204"/>
    <n v="0"/>
    <n v="0"/>
    <n v="0"/>
    <n v="0"/>
    <n v="0"/>
  </r>
  <r>
    <x v="26"/>
    <x v="19"/>
    <n v="546"/>
    <n v="9513"/>
    <n v="0"/>
    <n v="70346540"/>
    <n v="0"/>
    <n v="0"/>
    <n v="0"/>
    <m/>
    <n v="0"/>
    <n v="0"/>
    <n v="0"/>
    <n v="0"/>
    <n v="31204"/>
    <n v="0"/>
    <n v="0"/>
    <n v="0"/>
    <n v="0"/>
    <n v="0"/>
  </r>
  <r>
    <x v="26"/>
    <x v="21"/>
    <n v="546"/>
    <n v="9513"/>
    <n v="0.5"/>
    <n v="70346540"/>
    <n v="0"/>
    <n v="35173270"/>
    <n v="0"/>
    <m/>
    <n v="0"/>
    <n v="35173270"/>
    <n v="6.6000000000000005E-5"/>
    <n v="2321.4358200000001"/>
    <n v="31204"/>
    <n v="0"/>
    <n v="15602"/>
    <n v="6.2000000000000003E-5"/>
    <n v="0.96732400000000007"/>
    <n v="2322.4031440000003"/>
  </r>
  <r>
    <x v="26"/>
    <x v="22"/>
    <n v="546"/>
    <n v="9513"/>
    <n v="0.75"/>
    <n v="70346540"/>
    <n v="0"/>
    <n v="52759905"/>
    <n v="0"/>
    <m/>
    <n v="0"/>
    <n v="52759905"/>
    <n v="4.6E-5"/>
    <n v="2426.9556299999999"/>
    <n v="31204"/>
    <n v="0"/>
    <n v="23403"/>
    <n v="2.5999999999999998E-5"/>
    <n v="0.60847799999999996"/>
    <n v="2427.564108"/>
  </r>
  <r>
    <x v="26"/>
    <x v="76"/>
    <n v="546"/>
    <n v="9513"/>
    <n v="0"/>
    <n v="70346540"/>
    <n v="0"/>
    <n v="0"/>
    <n v="0"/>
    <m/>
    <n v="0"/>
    <n v="0"/>
    <n v="0"/>
    <n v="0"/>
    <n v="31204"/>
    <n v="0"/>
    <n v="0"/>
    <n v="0"/>
    <n v="0"/>
    <n v="0"/>
  </r>
  <r>
    <x v="27"/>
    <x v="0"/>
    <n v="549"/>
    <n v="9600"/>
    <n v="1"/>
    <n v="46006153"/>
    <n v="0"/>
    <n v="46006153"/>
    <n v="0"/>
    <m/>
    <n v="0"/>
    <n v="46006153"/>
    <n v="1.4239999999999999E-3"/>
    <n v="65512.761871999995"/>
    <n v="4333418"/>
    <n v="0"/>
    <n v="4333418"/>
    <n v="1.72E-3"/>
    <n v="7453.4789599999995"/>
    <n v="72966.240831999996"/>
  </r>
  <r>
    <x v="27"/>
    <x v="1"/>
    <n v="549"/>
    <n v="9600"/>
    <n v="1"/>
    <n v="46006153"/>
    <n v="0"/>
    <n v="46006153"/>
    <n v="0"/>
    <m/>
    <n v="0"/>
    <n v="46006153"/>
    <n v="1.4100000000000001E-4"/>
    <n v="6486.8675730000004"/>
    <n v="4333418"/>
    <n v="0"/>
    <n v="4333418"/>
    <n v="1.85E-4"/>
    <n v="801.68232999999998"/>
    <n v="7288.5499030000001"/>
  </r>
  <r>
    <x v="27"/>
    <x v="2"/>
    <n v="549"/>
    <n v="9600"/>
    <n v="1"/>
    <n v="46006153"/>
    <n v="0"/>
    <n v="46006153"/>
    <n v="0"/>
    <m/>
    <n v="0"/>
    <n v="46006153"/>
    <n v="4.7399999999999997E-4"/>
    <n v="21806.916522"/>
    <n v="4333418"/>
    <n v="0"/>
    <n v="4333418"/>
    <n v="4.5800000000000002E-4"/>
    <n v="1984.7054440000002"/>
    <n v="23791.621965999999"/>
  </r>
  <r>
    <x v="27"/>
    <x v="3"/>
    <n v="549"/>
    <n v="9600"/>
    <n v="0.75"/>
    <n v="46006153"/>
    <n v="0"/>
    <n v="34504614.75"/>
    <n v="0"/>
    <m/>
    <n v="0"/>
    <n v="34504614.75"/>
    <n v="5.4999999999999997E-3"/>
    <n v="189775.38112499999"/>
    <n v="4333418"/>
    <n v="0"/>
    <n v="3250063.5"/>
    <n v="5.8060000000000004E-3"/>
    <n v="18869.868681"/>
    <n v="208645.24980599998"/>
  </r>
  <r>
    <x v="27"/>
    <x v="4"/>
    <n v="549"/>
    <n v="9600"/>
    <n v="0.75"/>
    <n v="46006153"/>
    <n v="0"/>
    <n v="34504614.75"/>
    <n v="0"/>
    <m/>
    <n v="0"/>
    <n v="34504614.75"/>
    <n v="0"/>
    <n v="0"/>
    <n v="4333418"/>
    <n v="0"/>
    <n v="3250063.5"/>
    <n v="0"/>
    <n v="0"/>
    <n v="0"/>
  </r>
  <r>
    <x v="27"/>
    <x v="5"/>
    <n v="549"/>
    <n v="9600"/>
    <n v="0.75"/>
    <n v="46006153"/>
    <n v="0"/>
    <n v="34504614.75"/>
    <n v="0"/>
    <m/>
    <n v="0"/>
    <n v="34504614.75"/>
    <n v="8.3999999999999995E-5"/>
    <n v="2898.387639"/>
    <n v="4333418"/>
    <n v="0"/>
    <n v="3250063.5"/>
    <n v="9.3999999999999994E-5"/>
    <n v="305.50596899999999"/>
    <n v="3203.8936079999999"/>
  </r>
  <r>
    <x v="27"/>
    <x v="6"/>
    <n v="549"/>
    <n v="9600"/>
    <n v="0.75"/>
    <n v="46006153"/>
    <n v="0"/>
    <n v="34504614.75"/>
    <n v="0"/>
    <m/>
    <n v="0"/>
    <n v="34504614.75"/>
    <n v="1.3200000000000001E-4"/>
    <n v="4554.6091470000001"/>
    <n v="4333418"/>
    <n v="0"/>
    <n v="3250063.5"/>
    <n v="1.46E-4"/>
    <n v="474.50927100000001"/>
    <n v="5029.118418"/>
  </r>
  <r>
    <x v="27"/>
    <x v="54"/>
    <n v="549"/>
    <n v="9600"/>
    <n v="0"/>
    <n v="46006153"/>
    <n v="0"/>
    <n v="0"/>
    <n v="0"/>
    <m/>
    <n v="0"/>
    <n v="0"/>
    <n v="0"/>
    <n v="0"/>
    <n v="4333418"/>
    <n v="0"/>
    <n v="0"/>
    <n v="0"/>
    <n v="0"/>
    <n v="0"/>
  </r>
  <r>
    <x v="27"/>
    <x v="40"/>
    <n v="549"/>
    <n v="9600"/>
    <n v="0.75"/>
    <n v="46006153"/>
    <n v="0"/>
    <n v="34504614.75"/>
    <n v="0"/>
    <m/>
    <n v="0"/>
    <n v="34504614.75"/>
    <n v="6.8199999999999999E-4"/>
    <n v="23532.147259500001"/>
    <n v="4333418"/>
    <n v="0"/>
    <n v="3250063.5"/>
    <n v="7.6900000000000004E-4"/>
    <n v="2499.2988315000002"/>
    <n v="26031.446091000002"/>
  </r>
  <r>
    <x v="27"/>
    <x v="55"/>
    <n v="549"/>
    <n v="9600"/>
    <n v="1"/>
    <n v="46006153"/>
    <n v="0"/>
    <n v="46006153"/>
    <n v="0"/>
    <m/>
    <n v="0"/>
    <n v="46006153"/>
    <n v="8.4800000000000001E-4"/>
    <n v="39013.217744000001"/>
    <n v="4333418"/>
    <n v="0"/>
    <n v="4333418"/>
    <n v="9.2100000000000005E-4"/>
    <n v="3991.0779780000003"/>
    <n v="43004.295722000003"/>
  </r>
  <r>
    <x v="27"/>
    <x v="10"/>
    <n v="549"/>
    <n v="9600"/>
    <n v="1"/>
    <n v="46006153"/>
    <n v="0"/>
    <n v="46006153"/>
    <n v="0"/>
    <m/>
    <n v="0"/>
    <n v="46006153"/>
    <n v="8.2000000000000001E-5"/>
    <n v="3772.5045460000001"/>
    <n v="4333418"/>
    <n v="0"/>
    <n v="4333418"/>
    <n v="9.2E-5"/>
    <n v="398.67445600000002"/>
    <n v="4171.1790019999999"/>
  </r>
  <r>
    <x v="27"/>
    <x v="12"/>
    <n v="549"/>
    <n v="9600"/>
    <n v="1"/>
    <n v="46006153"/>
    <n v="0"/>
    <n v="46006153"/>
    <n v="0"/>
    <m/>
    <n v="0"/>
    <n v="46006153"/>
    <n v="1.36E-4"/>
    <n v="6256.836808"/>
    <n v="4333418"/>
    <n v="0"/>
    <n v="4333418"/>
    <n v="1.35E-4"/>
    <n v="585.01143000000002"/>
    <n v="6841.8482380000005"/>
  </r>
  <r>
    <x v="27"/>
    <x v="14"/>
    <n v="549"/>
    <n v="9600"/>
    <n v="0"/>
    <n v="46006153"/>
    <n v="0"/>
    <n v="0"/>
    <n v="0"/>
    <m/>
    <n v="0"/>
    <n v="0"/>
    <n v="1.2E-5"/>
    <n v="0"/>
    <n v="4333418"/>
    <n v="0"/>
    <n v="0"/>
    <n v="1.2E-5"/>
    <n v="0"/>
    <n v="0"/>
  </r>
  <r>
    <x v="27"/>
    <x v="15"/>
    <n v="549"/>
    <n v="9600"/>
    <n v="0"/>
    <n v="46006153"/>
    <n v="0"/>
    <n v="0"/>
    <n v="0"/>
    <m/>
    <n v="0"/>
    <n v="0"/>
    <n v="2.14E-4"/>
    <n v="0"/>
    <n v="4333418"/>
    <n v="0"/>
    <n v="0"/>
    <n v="2.4000000000000001E-4"/>
    <n v="0"/>
    <n v="0"/>
  </r>
  <r>
    <x v="27"/>
    <x v="16"/>
    <n v="549"/>
    <n v="9600"/>
    <n v="0.75"/>
    <n v="46006153"/>
    <n v="0"/>
    <n v="34504614.75"/>
    <n v="0"/>
    <m/>
    <n v="0"/>
    <n v="34504614.75"/>
    <n v="0"/>
    <n v="0"/>
    <n v="4333418"/>
    <n v="0"/>
    <n v="3250063.5"/>
    <n v="0"/>
    <n v="0"/>
    <n v="0"/>
  </r>
  <r>
    <x v="27"/>
    <x v="17"/>
    <n v="549"/>
    <n v="9600"/>
    <n v="0.75"/>
    <n v="46006153"/>
    <n v="0"/>
    <n v="34504614.75"/>
    <n v="0"/>
    <m/>
    <n v="0"/>
    <n v="34504614.75"/>
    <n v="2.1499999999999999E-4"/>
    <n v="7418.49217125"/>
    <n v="4333418"/>
    <n v="0"/>
    <n v="3250063.5"/>
    <n v="2.41E-4"/>
    <n v="783.26530349999996"/>
    <n v="8201.7574747500003"/>
  </r>
  <r>
    <x v="27"/>
    <x v="21"/>
    <n v="549"/>
    <n v="9600"/>
    <n v="0.75"/>
    <n v="46006153"/>
    <n v="0"/>
    <n v="34504614.75"/>
    <n v="0"/>
    <m/>
    <n v="0"/>
    <n v="34504614.75"/>
    <n v="6.6000000000000005E-5"/>
    <n v="2277.3045735000001"/>
    <n v="4333418"/>
    <n v="0"/>
    <n v="3250063.5"/>
    <n v="6.2000000000000003E-5"/>
    <n v="201.50393700000001"/>
    <n v="2478.8085105"/>
  </r>
  <r>
    <x v="27"/>
    <x v="22"/>
    <n v="549"/>
    <n v="9600"/>
    <n v="1"/>
    <n v="46006153"/>
    <n v="0"/>
    <n v="46006153"/>
    <n v="0"/>
    <m/>
    <n v="0"/>
    <n v="46006153"/>
    <n v="4.6E-5"/>
    <n v="2116.283038"/>
    <n v="4333418"/>
    <n v="0"/>
    <n v="4333418"/>
    <n v="2.5999999999999998E-5"/>
    <n v="112.66886799999999"/>
    <n v="2228.9519060000002"/>
  </r>
  <r>
    <x v="27"/>
    <x v="77"/>
    <n v="549"/>
    <n v="9600"/>
    <n v="1"/>
    <n v="46006153"/>
    <n v="0"/>
    <n v="46006153"/>
    <n v="0"/>
    <m/>
    <n v="0"/>
    <n v="46006153"/>
    <n v="0"/>
    <n v="0"/>
    <n v="4333418"/>
    <n v="0"/>
    <n v="4333418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7">
  <r>
    <x v="0"/>
    <x v="0"/>
    <s v="001-Weber County General Fund          "/>
    <x v="0"/>
    <n v="8600"/>
    <n v="0.65"/>
    <n v="17402392"/>
    <n v="31239"/>
    <n v="11291249.450000001"/>
    <n v="9683"/>
    <m/>
    <n v="6293.95"/>
    <n v="11297543.4"/>
    <n v="1.4239999999999999E-3"/>
    <n v="16087.7018016"/>
    <n v="324087"/>
    <n v="0"/>
    <n v="210656.55000000002"/>
    <n v="1.72E-3"/>
    <n v="362.32926600000002"/>
    <n v="16450.031067600001"/>
  </r>
  <r>
    <x v="0"/>
    <x v="0"/>
    <s v="002-Weber County G O Bond Fund         "/>
    <x v="0"/>
    <n v="8600"/>
    <n v="0.65"/>
    <n v="17402392"/>
    <n v="31239"/>
    <n v="11291249.450000001"/>
    <n v="9683"/>
    <m/>
    <n v="6293.95"/>
    <n v="11297543.4"/>
    <n v="1.4100000000000001E-4"/>
    <n v="1592.9536194000002"/>
    <n v="324087"/>
    <n v="0"/>
    <n v="210656.55000000002"/>
    <n v="1.85E-4"/>
    <n v="38.971461750000003"/>
    <n v="1631.9250811500001"/>
  </r>
  <r>
    <x v="0"/>
    <x v="0"/>
    <s v="003-Library                            "/>
    <x v="0"/>
    <n v="8600"/>
    <n v="0.65"/>
    <n v="17402392"/>
    <n v="31239"/>
    <n v="11291249.450000001"/>
    <n v="9683"/>
    <m/>
    <n v="6293.95"/>
    <n v="11297543.4"/>
    <n v="4.7399999999999997E-4"/>
    <n v="5355.0355715999995"/>
    <n v="324087"/>
    <n v="0"/>
    <n v="210656.55000000002"/>
    <n v="4.5800000000000002E-4"/>
    <n v="96.480699900000019"/>
    <n v="5451.5162714999997"/>
  </r>
  <r>
    <x v="0"/>
    <x v="0"/>
    <s v="005-Weber School District              "/>
    <x v="0"/>
    <n v="8600"/>
    <n v="0.65"/>
    <n v="17402392"/>
    <n v="31239"/>
    <n v="11291249.450000001"/>
    <n v="9683"/>
    <m/>
    <n v="6293.95"/>
    <n v="11297543.4"/>
    <n v="5.4999999999999997E-3"/>
    <n v="62136.488700000002"/>
    <n v="324087"/>
    <n v="0"/>
    <n v="210656.55000000002"/>
    <n v="5.8060000000000004E-3"/>
    <n v="1223.0719293000002"/>
    <n v="63359.560629300002"/>
  </r>
  <r>
    <x v="0"/>
    <x v="0"/>
    <s v="006-Statewide School Basic Levy"/>
    <x v="0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0"/>
    <s v="007-Mosquito Abatement Distr           "/>
    <x v="0"/>
    <n v="8600"/>
    <n v="0.65"/>
    <n v="17402392"/>
    <n v="31239"/>
    <n v="11291249.450000001"/>
    <n v="9683"/>
    <m/>
    <n v="6293.95"/>
    <n v="11297543.4"/>
    <n v="8.3999999999999995E-5"/>
    <n v="948.99364559999992"/>
    <n v="324087"/>
    <n v="0"/>
    <n v="210656.55000000002"/>
    <n v="9.3999999999999994E-5"/>
    <n v="19.801715699999999"/>
    <n v="968.79536129999997"/>
  </r>
  <r>
    <x v="0"/>
    <x v="0"/>
    <s v="008-Weber Basin Water - General        "/>
    <x v="0"/>
    <n v="8600"/>
    <n v="0.65"/>
    <n v="17402392"/>
    <n v="31239"/>
    <n v="11291249.450000001"/>
    <n v="9683"/>
    <m/>
    <n v="6293.95"/>
    <n v="11297543.4"/>
    <n v="1.3200000000000001E-4"/>
    <n v="1491.2757288000003"/>
    <n v="324087"/>
    <n v="0"/>
    <n v="210656.55000000002"/>
    <n v="1.46E-4"/>
    <n v="30.755856300000001"/>
    <n v="1522.0315851000003"/>
  </r>
  <r>
    <x v="0"/>
    <x v="0"/>
    <s v="015-Bona Vista Water Distr             "/>
    <x v="0"/>
    <n v="8600"/>
    <n v="0.65"/>
    <n v="17402392"/>
    <n v="31239"/>
    <n v="11291249.450000001"/>
    <n v="9683"/>
    <m/>
    <n v="6293.95"/>
    <n v="11297543.4"/>
    <n v="1.8799999999999999E-4"/>
    <n v="2123.9381592"/>
    <n v="324087"/>
    <n v="0"/>
    <n v="210656.55000000002"/>
    <n v="2.1100000000000001E-4"/>
    <n v="44.448532050000004"/>
    <n v="2168.3866912499998"/>
  </r>
  <r>
    <x v="0"/>
    <x v="0"/>
    <s v="017-Central Weber Sewer Distr          "/>
    <x v="0"/>
    <n v="8600"/>
    <n v="0.65"/>
    <n v="17402392"/>
    <n v="31239"/>
    <n v="11291249.450000001"/>
    <n v="9683"/>
    <m/>
    <n v="6293.95"/>
    <n v="11297543.4"/>
    <n v="5.0299999999999997E-4"/>
    <n v="5682.6643302000002"/>
    <n v="324087"/>
    <n v="0"/>
    <n v="210656.55000000002"/>
    <n v="5.6400000000000005E-4"/>
    <n v="118.81029420000002"/>
    <n v="5801.4746243999998"/>
  </r>
  <r>
    <x v="0"/>
    <x v="0"/>
    <s v="037-Marriott-Slaterville City          "/>
    <x v="0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0"/>
    <s v="038-Weber / Morgan Health              "/>
    <x v="0"/>
    <n v="8600"/>
    <n v="0.65"/>
    <n v="17402392"/>
    <n v="31239"/>
    <n v="11291249.450000001"/>
    <n v="9683"/>
    <m/>
    <n v="6293.95"/>
    <n v="11297543.4"/>
    <n v="8.2000000000000001E-5"/>
    <n v="926.39855880000005"/>
    <n v="324087"/>
    <n v="0"/>
    <n v="210656.55000000002"/>
    <n v="9.2E-5"/>
    <n v="19.3804026"/>
    <n v="945.77896140000007"/>
  </r>
  <r>
    <x v="0"/>
    <x v="0"/>
    <s v="041-Weber County Judgment Levy"/>
    <x v="0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0"/>
    <s v="055-Paramedic Fund                     "/>
    <x v="0"/>
    <n v="8600"/>
    <n v="0.65"/>
    <n v="17402392"/>
    <n v="31239"/>
    <n v="11291249.450000001"/>
    <n v="9683"/>
    <m/>
    <n v="6293.95"/>
    <n v="11297543.4"/>
    <n v="1.36E-4"/>
    <n v="1536.4659024"/>
    <n v="324087"/>
    <n v="0"/>
    <n v="210656.55000000002"/>
    <n v="1.35E-4"/>
    <n v="28.438634250000003"/>
    <n v="1564.90453665"/>
  </r>
  <r>
    <x v="0"/>
    <x v="0"/>
    <s v="056-Weber Fire District                "/>
    <x v="0"/>
    <n v="8600"/>
    <n v="0.65"/>
    <n v="17402392"/>
    <n v="31239"/>
    <n v="11291249.450000001"/>
    <n v="9683"/>
    <m/>
    <n v="6293.95"/>
    <n v="11297543.4"/>
    <n v="1.2210000000000001E-3"/>
    <n v="13794.300491400001"/>
    <n v="324087"/>
    <n v="0"/>
    <n v="210656.55000000002"/>
    <n v="1.3780000000000001E-3"/>
    <n v="290.28472590000007"/>
    <n v="14084.585217300002"/>
  </r>
  <r>
    <x v="0"/>
    <x v="0"/>
    <s v="071-Assess &amp; Collect / State           "/>
    <x v="0"/>
    <n v="8600"/>
    <n v="0"/>
    <n v="17402392"/>
    <n v="31239"/>
    <n v="0"/>
    <n v="9683"/>
    <m/>
    <n v="0"/>
    <n v="0"/>
    <n v="1.2E-5"/>
    <n v="0"/>
    <n v="324087"/>
    <n v="0"/>
    <n v="0"/>
    <n v="1.2E-5"/>
    <n v="0"/>
    <n v="0"/>
  </r>
  <r>
    <x v="0"/>
    <x v="0"/>
    <s v="072-Assess &amp; Collect / County          "/>
    <x v="0"/>
    <n v="8600"/>
    <n v="0"/>
    <n v="17402392"/>
    <n v="31239"/>
    <n v="0"/>
    <n v="9683"/>
    <m/>
    <n v="0"/>
    <n v="0"/>
    <n v="2.14E-4"/>
    <n v="0"/>
    <n v="324087"/>
    <n v="0"/>
    <n v="0"/>
    <n v="2.4000000000000001E-4"/>
    <n v="0"/>
    <n v="0"/>
  </r>
  <r>
    <x v="0"/>
    <x v="0"/>
    <s v="104-Weber School Judgment Levy"/>
    <x v="0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0"/>
    <s v="117-Weber Area 911 And Em Serv         "/>
    <x v="0"/>
    <n v="8600"/>
    <n v="0.65"/>
    <n v="17402392"/>
    <n v="31239"/>
    <n v="11291249.450000001"/>
    <n v="9683"/>
    <m/>
    <n v="6293.95"/>
    <n v="11297543.4"/>
    <n v="2.1499999999999999E-4"/>
    <n v="2428.9718309999998"/>
    <n v="324087"/>
    <n v="0"/>
    <n v="210656.55000000002"/>
    <n v="2.41E-4"/>
    <n v="50.768228550000003"/>
    <n v="2479.7400595499998"/>
  </r>
  <r>
    <x v="0"/>
    <x v="0"/>
    <s v="118-Weber Fire G.O. Bond-2006          "/>
    <x v="0"/>
    <n v="8600"/>
    <n v="0.65"/>
    <n v="17402392"/>
    <n v="31239"/>
    <n v="11291249.450000001"/>
    <n v="9683"/>
    <m/>
    <n v="6293.95"/>
    <n v="11297543.4"/>
    <n v="4.8000000000000001E-5"/>
    <n v="542.28208319999999"/>
    <n v="324087"/>
    <n v="0"/>
    <n v="210656.55000000002"/>
    <n v="5.7000000000000003E-5"/>
    <n v="12.007423350000002"/>
    <n v="554.28950654999994"/>
  </r>
  <r>
    <x v="0"/>
    <x v="0"/>
    <s v="129-Weber Fire Judgment Levy"/>
    <x v="0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0"/>
    <s v="130-Mar/Slat Redev Mar/Slat CDA 1"/>
    <x v="0"/>
    <n v="8600"/>
    <n v="0.65"/>
    <n v="17402392"/>
    <n v="31239"/>
    <n v="11291249.450000001"/>
    <n v="9683"/>
    <m/>
    <n v="6293.95"/>
    <n v="11297543.4"/>
    <n v="0"/>
    <n v="0"/>
    <n v="324087"/>
    <n v="0"/>
    <n v="210656.55000000002"/>
    <n v="0"/>
    <n v="0"/>
    <n v="0"/>
  </r>
  <r>
    <x v="0"/>
    <x v="0"/>
    <s v="137-Charter School Weber"/>
    <x v="0"/>
    <n v="8600"/>
    <n v="0.65"/>
    <n v="17402392"/>
    <n v="31239"/>
    <n v="11291249.450000001"/>
    <n v="9683"/>
    <m/>
    <n v="6293.95"/>
    <n v="11297543.4"/>
    <n v="6.6000000000000005E-5"/>
    <n v="745.63786440000013"/>
    <n v="324087"/>
    <n v="0"/>
    <n v="210656.55000000002"/>
    <n v="6.2000000000000003E-5"/>
    <n v="13.060706100000001"/>
    <n v="758.69857050000007"/>
  </r>
  <r>
    <x v="0"/>
    <x v="0"/>
    <s v="146-Weber County Flood Control"/>
    <x v="0"/>
    <n v="8600"/>
    <n v="0.65"/>
    <n v="17402392"/>
    <n v="31239"/>
    <n v="11291249.450000001"/>
    <n v="9683"/>
    <m/>
    <n v="6293.95"/>
    <n v="11297543.4"/>
    <n v="4.6E-5"/>
    <n v="519.6869964"/>
    <n v="324087"/>
    <n v="0"/>
    <n v="210656.55000000002"/>
    <n v="2.5999999999999998E-5"/>
    <n v="5.4770703000000003"/>
    <n v="525.16406670000003"/>
  </r>
  <r>
    <x v="0"/>
    <x v="0"/>
    <s v="001-Weber County General Fund          "/>
    <x v="1"/>
    <n v="8600"/>
    <n v="0.65"/>
    <n v="0"/>
    <m/>
    <n v="0"/>
    <n v="962"/>
    <m/>
    <n v="625.30000000000007"/>
    <n v="625.30000000000007"/>
    <n v="1.4239999999999999E-3"/>
    <n v="0.89042720000000009"/>
    <n v="0"/>
    <n v="0"/>
    <n v="0"/>
    <n v="1.72E-3"/>
    <n v="0"/>
    <n v="0.89042720000000009"/>
  </r>
  <r>
    <x v="0"/>
    <x v="0"/>
    <s v="002-Weber County G O Bond Fund         "/>
    <x v="1"/>
    <n v="8600"/>
    <n v="0.65"/>
    <n v="0"/>
    <m/>
    <n v="0"/>
    <n v="962"/>
    <m/>
    <n v="625.30000000000007"/>
    <n v="625.30000000000007"/>
    <n v="1.4100000000000001E-4"/>
    <n v="8.8167300000000018E-2"/>
    <n v="0"/>
    <n v="0"/>
    <n v="0"/>
    <n v="1.85E-4"/>
    <n v="0"/>
    <n v="8.8167300000000018E-2"/>
  </r>
  <r>
    <x v="0"/>
    <x v="0"/>
    <s v="003-Library                            "/>
    <x v="1"/>
    <n v="8600"/>
    <n v="0.65"/>
    <n v="0"/>
    <m/>
    <n v="0"/>
    <n v="962"/>
    <m/>
    <n v="625.30000000000007"/>
    <n v="625.30000000000007"/>
    <n v="4.7399999999999997E-4"/>
    <n v="0.29639219999999999"/>
    <n v="0"/>
    <n v="0"/>
    <n v="0"/>
    <n v="4.5800000000000002E-4"/>
    <n v="0"/>
    <n v="0.29639219999999999"/>
  </r>
  <r>
    <x v="0"/>
    <x v="0"/>
    <s v="005-Weber School District              "/>
    <x v="1"/>
    <n v="8600"/>
    <n v="0.65"/>
    <n v="0"/>
    <m/>
    <n v="0"/>
    <n v="962"/>
    <m/>
    <n v="625.30000000000007"/>
    <n v="625.30000000000007"/>
    <n v="5.4999999999999997E-3"/>
    <n v="3.4391500000000002"/>
    <n v="0"/>
    <n v="0"/>
    <n v="0"/>
    <n v="5.8060000000000004E-3"/>
    <n v="0"/>
    <n v="3.4391500000000002"/>
  </r>
  <r>
    <x v="0"/>
    <x v="0"/>
    <s v="006-Statewide School Basic Levy"/>
    <x v="1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0"/>
    <s v="007-Mosquito Abatement Distr           "/>
    <x v="1"/>
    <n v="8600"/>
    <n v="0.65"/>
    <n v="0"/>
    <m/>
    <n v="0"/>
    <n v="962"/>
    <m/>
    <n v="625.30000000000007"/>
    <n v="625.30000000000007"/>
    <n v="8.3999999999999995E-5"/>
    <n v="5.2525200000000001E-2"/>
    <n v="0"/>
    <n v="0"/>
    <n v="0"/>
    <n v="9.3999999999999994E-5"/>
    <n v="0"/>
    <n v="5.2525200000000001E-2"/>
  </r>
  <r>
    <x v="0"/>
    <x v="0"/>
    <s v="008-Weber Basin Water - General        "/>
    <x v="1"/>
    <n v="8600"/>
    <n v="0.65"/>
    <n v="0"/>
    <m/>
    <n v="0"/>
    <n v="962"/>
    <m/>
    <n v="625.30000000000007"/>
    <n v="625.30000000000007"/>
    <n v="1.3200000000000001E-4"/>
    <n v="8.2539600000000019E-2"/>
    <n v="0"/>
    <n v="0"/>
    <n v="0"/>
    <n v="1.46E-4"/>
    <n v="0"/>
    <n v="8.2539600000000019E-2"/>
  </r>
  <r>
    <x v="0"/>
    <x v="0"/>
    <s v="015-Bona Vista Water Distr             "/>
    <x v="1"/>
    <n v="8600"/>
    <n v="0.65"/>
    <n v="0"/>
    <m/>
    <n v="0"/>
    <n v="962"/>
    <m/>
    <n v="625.30000000000007"/>
    <n v="625.30000000000007"/>
    <n v="1.8799999999999999E-4"/>
    <n v="0.11755640000000001"/>
    <n v="0"/>
    <n v="0"/>
    <n v="0"/>
    <n v="2.1100000000000001E-4"/>
    <n v="0"/>
    <n v="0.11755640000000001"/>
  </r>
  <r>
    <x v="0"/>
    <x v="0"/>
    <s v="037-Marriott-Slaterville City          "/>
    <x v="1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0"/>
    <s v="038-Weber / Morgan Health              "/>
    <x v="1"/>
    <n v="8600"/>
    <n v="0.65"/>
    <n v="0"/>
    <m/>
    <n v="0"/>
    <n v="962"/>
    <m/>
    <n v="625.30000000000007"/>
    <n v="625.30000000000007"/>
    <n v="8.2000000000000001E-5"/>
    <n v="5.1274600000000004E-2"/>
    <n v="0"/>
    <n v="0"/>
    <n v="0"/>
    <n v="9.2E-5"/>
    <n v="0"/>
    <n v="5.1274600000000004E-2"/>
  </r>
  <r>
    <x v="0"/>
    <x v="0"/>
    <s v="041-Weber County Judgment Levy"/>
    <x v="1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0"/>
    <s v="055-Paramedic Fund                     "/>
    <x v="1"/>
    <n v="8600"/>
    <n v="0.65"/>
    <n v="0"/>
    <m/>
    <n v="0"/>
    <n v="962"/>
    <m/>
    <n v="625.30000000000007"/>
    <n v="625.30000000000007"/>
    <n v="1.36E-4"/>
    <n v="8.5040800000000014E-2"/>
    <n v="0"/>
    <m/>
    <n v="0"/>
    <n v="1.35E-4"/>
    <n v="0"/>
    <n v="8.5040800000000014E-2"/>
  </r>
  <r>
    <x v="0"/>
    <x v="0"/>
    <s v="056-Weber Fire District                "/>
    <x v="1"/>
    <n v="8600"/>
    <n v="0.65"/>
    <n v="0"/>
    <m/>
    <n v="0"/>
    <n v="962"/>
    <m/>
    <n v="625.30000000000007"/>
    <n v="625.30000000000007"/>
    <n v="1.2210000000000001E-3"/>
    <n v="0.76349130000000009"/>
    <n v="0"/>
    <m/>
    <n v="0"/>
    <n v="1.3780000000000001E-3"/>
    <n v="0"/>
    <n v="0.76349130000000009"/>
  </r>
  <r>
    <x v="0"/>
    <x v="0"/>
    <s v="071-Assess &amp; Collect / State           "/>
    <x v="1"/>
    <n v="8600"/>
    <n v="0"/>
    <n v="0"/>
    <m/>
    <n v="0"/>
    <n v="962"/>
    <m/>
    <n v="0"/>
    <n v="0"/>
    <n v="1.2E-5"/>
    <n v="0"/>
    <n v="0"/>
    <m/>
    <n v="0"/>
    <n v="1.2E-5"/>
    <n v="0"/>
    <n v="0"/>
  </r>
  <r>
    <x v="0"/>
    <x v="0"/>
    <s v="072-Assess &amp; Collect / County          "/>
    <x v="1"/>
    <n v="8600"/>
    <n v="0"/>
    <n v="0"/>
    <m/>
    <n v="0"/>
    <n v="962"/>
    <m/>
    <n v="0"/>
    <n v="0"/>
    <n v="2.14E-4"/>
    <n v="0"/>
    <n v="0"/>
    <n v="0"/>
    <n v="0"/>
    <n v="2.4000000000000001E-4"/>
    <n v="0"/>
    <n v="0"/>
  </r>
  <r>
    <x v="0"/>
    <x v="0"/>
    <s v="104-Weber School Judgment Levy"/>
    <x v="1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0"/>
    <s v="117-Weber Area 911 And Em Serv         "/>
    <x v="1"/>
    <n v="8600"/>
    <n v="0.65"/>
    <n v="0"/>
    <m/>
    <n v="0"/>
    <n v="962"/>
    <m/>
    <n v="625.30000000000007"/>
    <n v="625.30000000000007"/>
    <n v="2.1499999999999999E-4"/>
    <n v="0.13443950000000002"/>
    <n v="0"/>
    <n v="0"/>
    <n v="0"/>
    <n v="2.41E-4"/>
    <n v="0"/>
    <n v="0.13443950000000002"/>
  </r>
  <r>
    <x v="0"/>
    <x v="0"/>
    <s v="118-Weber Fire G.O. Bond-2006          "/>
    <x v="1"/>
    <n v="8600"/>
    <n v="0.65"/>
    <n v="0"/>
    <m/>
    <n v="0"/>
    <n v="962"/>
    <m/>
    <n v="625.30000000000007"/>
    <n v="625.30000000000007"/>
    <n v="4.8000000000000001E-5"/>
    <n v="3.0014400000000004E-2"/>
    <n v="0"/>
    <n v="0"/>
    <n v="0"/>
    <n v="5.7000000000000003E-5"/>
    <n v="0"/>
    <n v="3.0014400000000004E-2"/>
  </r>
  <r>
    <x v="0"/>
    <x v="0"/>
    <s v="129-Weber Fire Judgment Levy"/>
    <x v="1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0"/>
    <s v="130-Mar/Slat Redev Mar/Slat CDA 1"/>
    <x v="1"/>
    <n v="8600"/>
    <n v="0.65"/>
    <n v="0"/>
    <m/>
    <n v="0"/>
    <n v="962"/>
    <m/>
    <n v="625.30000000000007"/>
    <n v="625.30000000000007"/>
    <n v="0"/>
    <n v="0"/>
    <n v="0"/>
    <n v="0"/>
    <n v="0"/>
    <n v="0"/>
    <n v="0"/>
    <n v="0"/>
  </r>
  <r>
    <x v="0"/>
    <x v="0"/>
    <s v="137-Charter School Weber"/>
    <x v="1"/>
    <n v="8600"/>
    <n v="0.65"/>
    <n v="0"/>
    <m/>
    <n v="0"/>
    <n v="962"/>
    <m/>
    <n v="625.30000000000007"/>
    <n v="625.30000000000007"/>
    <n v="6.6000000000000005E-5"/>
    <n v="4.1269800000000009E-2"/>
    <n v="0"/>
    <n v="0"/>
    <n v="0"/>
    <n v="6.2000000000000003E-5"/>
    <n v="0"/>
    <n v="4.1269800000000009E-2"/>
  </r>
  <r>
    <x v="0"/>
    <x v="0"/>
    <s v="146-Weber County Flood Control"/>
    <x v="1"/>
    <n v="8600"/>
    <n v="0.65"/>
    <n v="0"/>
    <m/>
    <n v="0"/>
    <n v="962"/>
    <m/>
    <n v="625.30000000000007"/>
    <n v="625.30000000000007"/>
    <n v="4.6E-5"/>
    <n v="2.8763800000000003E-2"/>
    <n v="0"/>
    <n v="0"/>
    <n v="0"/>
    <n v="2.5999999999999998E-5"/>
    <n v="0"/>
    <n v="2.8763800000000003E-2"/>
  </r>
  <r>
    <x v="0"/>
    <x v="1"/>
    <s v="001-Weber County General Fund          "/>
    <x v="2"/>
    <n v="8601"/>
    <n v="0.55000000000000004"/>
    <n v="15806301"/>
    <n v="5309954"/>
    <n v="5772990.8500000006"/>
    <n v="28796"/>
    <m/>
    <n v="15837.800000000001"/>
    <n v="5788828.6500000004"/>
    <n v="1.4239999999999999E-3"/>
    <n v="8243.2919975999994"/>
    <n v="1706501"/>
    <n v="372992"/>
    <n v="733429.95000000007"/>
    <n v="1.72E-3"/>
    <n v="1261.4995140000001"/>
    <n v="9504.7915116000004"/>
  </r>
  <r>
    <x v="0"/>
    <x v="1"/>
    <s v="002-Weber County G O Bond Fund         "/>
    <x v="2"/>
    <n v="8601"/>
    <n v="0.55000000000000004"/>
    <n v="15806301"/>
    <n v="5309954"/>
    <n v="5772990.8500000006"/>
    <n v="28796"/>
    <m/>
    <n v="15837.800000000001"/>
    <n v="5788828.6500000004"/>
    <n v="1.4100000000000001E-4"/>
    <n v="816.22483965000015"/>
    <n v="1706501"/>
    <n v="372992"/>
    <n v="733429.95000000007"/>
    <n v="1.85E-4"/>
    <n v="135.68454075000002"/>
    <n v="951.90938040000015"/>
  </r>
  <r>
    <x v="0"/>
    <x v="1"/>
    <s v="003-Library                            "/>
    <x v="2"/>
    <n v="8601"/>
    <n v="0.55000000000000004"/>
    <n v="15806301"/>
    <n v="5309954"/>
    <n v="5772990.8500000006"/>
    <n v="28796"/>
    <m/>
    <n v="15837.800000000001"/>
    <n v="5788828.6500000004"/>
    <n v="4.7399999999999997E-4"/>
    <n v="2743.9047801000002"/>
    <n v="1706501"/>
    <n v="372992"/>
    <n v="733429.95000000007"/>
    <n v="4.5800000000000002E-4"/>
    <n v="335.91091710000006"/>
    <n v="3079.8156972000002"/>
  </r>
  <r>
    <x v="0"/>
    <x v="1"/>
    <s v="005-Weber School District              "/>
    <x v="2"/>
    <n v="8601"/>
    <n v="0.5"/>
    <n v="15806301"/>
    <n v="5309954"/>
    <n v="5248173.5"/>
    <n v="28796"/>
    <m/>
    <n v="14398"/>
    <n v="5262571.5"/>
    <n v="5.4999999999999997E-3"/>
    <n v="28944.143249999997"/>
    <n v="1706501"/>
    <n v="372992"/>
    <n v="666754.5"/>
    <n v="5.8060000000000004E-3"/>
    <n v="3871.1766270000003"/>
    <n v="32815.319876999994"/>
  </r>
  <r>
    <x v="0"/>
    <x v="1"/>
    <s v="006-Statewide School Basic Levy"/>
    <x v="2"/>
    <n v="8601"/>
    <n v="0.5"/>
    <n v="15806301"/>
    <n v="5309954"/>
    <n v="5248173.5"/>
    <n v="28796"/>
    <m/>
    <n v="14398"/>
    <n v="5262571.5"/>
    <n v="0"/>
    <n v="0"/>
    <n v="1706501"/>
    <n v="372992"/>
    <n v="666754.5"/>
    <n v="0"/>
    <n v="0"/>
    <n v="0"/>
  </r>
  <r>
    <x v="0"/>
    <x v="1"/>
    <s v="007-Mosquito Abatement Distr           "/>
    <x v="2"/>
    <n v="8601"/>
    <n v="0.5"/>
    <n v="15806301"/>
    <n v="5309954"/>
    <n v="5248173.5"/>
    <n v="28796"/>
    <m/>
    <n v="14398"/>
    <n v="5262571.5"/>
    <n v="8.3999999999999995E-5"/>
    <n v="442.05600599999997"/>
    <n v="1706501"/>
    <n v="372992"/>
    <n v="666754.5"/>
    <n v="9.3999999999999994E-5"/>
    <n v="62.674923"/>
    <n v="504.73092899999995"/>
  </r>
  <r>
    <x v="0"/>
    <x v="1"/>
    <s v="008-Weber Basin Water - General        "/>
    <x v="2"/>
    <n v="8601"/>
    <n v="0.5"/>
    <n v="15806301"/>
    <n v="5309954"/>
    <n v="5248173.5"/>
    <n v="28796"/>
    <m/>
    <n v="14398"/>
    <n v="5262571.5"/>
    <n v="1.3200000000000001E-4"/>
    <n v="694.65943800000002"/>
    <n v="1706501"/>
    <n v="372992"/>
    <n v="666754.5"/>
    <n v="1.46E-4"/>
    <n v="97.346157000000005"/>
    <n v="792.00559500000008"/>
  </r>
  <r>
    <x v="0"/>
    <x v="1"/>
    <s v="015-Bona Vista Water Distr             "/>
    <x v="2"/>
    <n v="8601"/>
    <n v="0.5"/>
    <n v="15806301"/>
    <n v="5309954"/>
    <n v="5248173.5"/>
    <n v="28796"/>
    <m/>
    <n v="14398"/>
    <n v="5262571.5"/>
    <n v="1.8799999999999999E-4"/>
    <n v="989.36344199999996"/>
    <n v="1706501"/>
    <n v="372992"/>
    <n v="666754.5"/>
    <n v="2.1100000000000001E-4"/>
    <n v="140.68519950000001"/>
    <n v="1130.0486415"/>
  </r>
  <r>
    <x v="0"/>
    <x v="1"/>
    <s v="017-Central Weber Sewer Distr          "/>
    <x v="2"/>
    <n v="8601"/>
    <n v="0.5"/>
    <n v="15806301"/>
    <n v="5309954"/>
    <n v="5248173.5"/>
    <n v="28796"/>
    <m/>
    <n v="14398"/>
    <n v="5262571.5"/>
    <n v="5.0299999999999997E-4"/>
    <n v="2647.0734644999998"/>
    <n v="1706501"/>
    <n v="372992"/>
    <n v="666754.5"/>
    <n v="5.6400000000000005E-4"/>
    <n v="376.04953800000004"/>
    <n v="3023.1230025"/>
  </r>
  <r>
    <x v="0"/>
    <x v="1"/>
    <s v="037-Marriott-Slaterville City          "/>
    <x v="2"/>
    <n v="8601"/>
    <n v="0"/>
    <n v="15806301"/>
    <n v="5309954"/>
    <n v="0"/>
    <n v="28796"/>
    <m/>
    <n v="0"/>
    <n v="0"/>
    <n v="0"/>
    <n v="0"/>
    <n v="1706501"/>
    <n v="372992"/>
    <n v="0"/>
    <n v="0"/>
    <n v="0"/>
    <n v="0"/>
  </r>
  <r>
    <x v="0"/>
    <x v="1"/>
    <s v="038-Weber / Morgan Health              "/>
    <x v="2"/>
    <n v="8601"/>
    <n v="0.55000000000000004"/>
    <n v="15806301"/>
    <n v="5309954"/>
    <n v="5772990.8500000006"/>
    <n v="28796"/>
    <m/>
    <n v="15837.800000000001"/>
    <n v="5788828.6500000004"/>
    <n v="8.2000000000000001E-5"/>
    <n v="474.68394930000005"/>
    <n v="1706501"/>
    <n v="372992"/>
    <n v="733429.95000000007"/>
    <n v="9.2E-5"/>
    <n v="67.475555400000005"/>
    <n v="542.15950470000007"/>
  </r>
  <r>
    <x v="0"/>
    <x v="1"/>
    <s v="041-Weber County Judgment Levy"/>
    <x v="2"/>
    <n v="8601"/>
    <n v="0.55000000000000004"/>
    <n v="15806301"/>
    <n v="5309954"/>
    <n v="5772990.8500000006"/>
    <n v="28796"/>
    <m/>
    <n v="15837.800000000001"/>
    <n v="5788828.6500000004"/>
    <n v="0"/>
    <n v="0"/>
    <n v="1706501"/>
    <n v="372992"/>
    <n v="733429.95000000007"/>
    <n v="0"/>
    <n v="0"/>
    <n v="0"/>
  </r>
  <r>
    <x v="0"/>
    <x v="1"/>
    <s v="055-Paramedic Fund                     "/>
    <x v="2"/>
    <n v="8601"/>
    <n v="0.55000000000000004"/>
    <n v="15806301"/>
    <n v="5309954"/>
    <n v="5772990.8500000006"/>
    <n v="28796"/>
    <m/>
    <n v="15837.800000000001"/>
    <n v="5788828.6500000004"/>
    <n v="1.36E-4"/>
    <n v="787.28069640000001"/>
    <n v="1706501"/>
    <n v="372992"/>
    <n v="733429.95000000007"/>
    <n v="1.35E-4"/>
    <n v="99.01304325000001"/>
    <n v="886.29373965000002"/>
  </r>
  <r>
    <x v="0"/>
    <x v="1"/>
    <s v="056-Weber Fire District                "/>
    <x v="2"/>
    <n v="8601"/>
    <n v="0.5"/>
    <n v="15806301"/>
    <n v="5309954"/>
    <n v="5248173.5"/>
    <n v="28796"/>
    <m/>
    <n v="14398"/>
    <n v="5262571.5"/>
    <n v="1.2210000000000001E-3"/>
    <n v="6425.5998015000005"/>
    <n v="1706501"/>
    <n v="372992"/>
    <n v="666754.5"/>
    <n v="1.3780000000000001E-3"/>
    <n v="918.78770100000008"/>
    <n v="7344.3875025000007"/>
  </r>
  <r>
    <x v="0"/>
    <x v="1"/>
    <s v="071-Assess &amp; Collect / State           "/>
    <x v="2"/>
    <n v="8601"/>
    <n v="0"/>
    <n v="15806301"/>
    <n v="5309954"/>
    <n v="0"/>
    <n v="28796"/>
    <m/>
    <n v="0"/>
    <n v="0"/>
    <n v="1.2E-5"/>
    <n v="0"/>
    <n v="1706501"/>
    <n v="372992"/>
    <n v="0"/>
    <n v="1.2E-5"/>
    <n v="0"/>
    <n v="0"/>
  </r>
  <r>
    <x v="0"/>
    <x v="1"/>
    <s v="072-Assess &amp; Collect / County          "/>
    <x v="2"/>
    <n v="8601"/>
    <n v="0"/>
    <n v="15806301"/>
    <n v="5309954"/>
    <n v="0"/>
    <n v="28796"/>
    <m/>
    <n v="0"/>
    <n v="0"/>
    <n v="2.14E-4"/>
    <n v="0"/>
    <n v="1706501"/>
    <n v="372992"/>
    <n v="0"/>
    <n v="2.4000000000000001E-4"/>
    <n v="0"/>
    <n v="0"/>
  </r>
  <r>
    <x v="0"/>
    <x v="1"/>
    <s v="104-Weber School Judgment Levy"/>
    <x v="2"/>
    <n v="8601"/>
    <n v="0.5"/>
    <n v="15806301"/>
    <n v="5309954"/>
    <n v="5248173.5"/>
    <n v="28796"/>
    <m/>
    <n v="14398"/>
    <n v="5262571.5"/>
    <n v="0"/>
    <n v="0"/>
    <n v="1706501"/>
    <n v="372992"/>
    <n v="666754.5"/>
    <n v="0"/>
    <n v="0"/>
    <n v="0"/>
  </r>
  <r>
    <x v="0"/>
    <x v="1"/>
    <s v="117-Weber Area 911 And Em Serv         "/>
    <x v="2"/>
    <n v="8601"/>
    <n v="0"/>
    <n v="15806301"/>
    <n v="5309954"/>
    <n v="0"/>
    <n v="28796"/>
    <m/>
    <n v="0"/>
    <n v="0"/>
    <n v="2.1499999999999999E-4"/>
    <n v="0"/>
    <n v="1706501"/>
    <n v="372992"/>
    <n v="0"/>
    <n v="2.41E-4"/>
    <n v="0"/>
    <n v="0"/>
  </r>
  <r>
    <x v="0"/>
    <x v="1"/>
    <s v="118-Weber Fire G.O. Bond-2006          "/>
    <x v="2"/>
    <n v="8601"/>
    <n v="0.5"/>
    <n v="15806301"/>
    <n v="5309954"/>
    <n v="5248173.5"/>
    <n v="28796"/>
    <m/>
    <n v="14398"/>
    <n v="5262571.5"/>
    <n v="4.8000000000000001E-5"/>
    <n v="252.603432"/>
    <n v="1706501"/>
    <n v="372992"/>
    <n v="666754.5"/>
    <n v="5.7000000000000003E-5"/>
    <n v="38.0050065"/>
    <n v="290.60843849999998"/>
  </r>
  <r>
    <x v="0"/>
    <x v="1"/>
    <s v="129-Weber Fire Judgment Levy"/>
    <x v="2"/>
    <n v="8601"/>
    <n v="0.5"/>
    <n v="15806301"/>
    <n v="5309954"/>
    <n v="5248173.5"/>
    <n v="28796"/>
    <m/>
    <n v="14398"/>
    <n v="5262571.5"/>
    <n v="0"/>
    <n v="0"/>
    <n v="1706501"/>
    <n v="372992"/>
    <n v="666754.5"/>
    <n v="0"/>
    <n v="0"/>
    <n v="0"/>
  </r>
  <r>
    <x v="0"/>
    <x v="1"/>
    <s v="135-Mar/Slat Redev Jeremiah West"/>
    <x v="2"/>
    <n v="8601"/>
    <n v="0"/>
    <n v="15806301"/>
    <n v="5309954"/>
    <n v="0"/>
    <n v="28796"/>
    <m/>
    <n v="0"/>
    <n v="0"/>
    <n v="0"/>
    <n v="0"/>
    <n v="1706501"/>
    <n v="372992"/>
    <n v="0"/>
    <n v="0"/>
    <n v="0"/>
    <n v="0"/>
  </r>
  <r>
    <x v="0"/>
    <x v="1"/>
    <s v="137-Charter School Weber"/>
    <x v="2"/>
    <n v="8601"/>
    <n v="0.5"/>
    <n v="15806301"/>
    <n v="5309954"/>
    <n v="5248173.5"/>
    <n v="28796"/>
    <m/>
    <n v="14398"/>
    <n v="5262571.5"/>
    <n v="6.6000000000000005E-5"/>
    <n v="347.32971900000001"/>
    <n v="1706501"/>
    <n v="372992"/>
    <n v="666754.5"/>
    <n v="6.2000000000000003E-5"/>
    <n v="41.338779000000002"/>
    <n v="388.668498"/>
  </r>
  <r>
    <x v="0"/>
    <x v="1"/>
    <s v="146-Weber County Flood Control"/>
    <x v="2"/>
    <n v="8601"/>
    <n v="0.55000000000000004"/>
    <n v="15806301"/>
    <n v="5309954"/>
    <n v="5772990.8500000006"/>
    <n v="28796"/>
    <m/>
    <n v="15837.800000000001"/>
    <n v="5788828.6500000004"/>
    <n v="4.6E-5"/>
    <n v="266.28611790000002"/>
    <n v="1706501"/>
    <n v="372992"/>
    <n v="733429.95000000007"/>
    <n v="2.5999999999999998E-5"/>
    <n v="19.069178700000002"/>
    <n v="285.35529660000003"/>
  </r>
  <r>
    <x v="1"/>
    <x v="2"/>
    <s v="001-Weber County General Fund          "/>
    <x v="3"/>
    <n v="8301"/>
    <n v="1"/>
    <n v="87701590"/>
    <n v="3874789"/>
    <n v="83826801"/>
    <n v="254575"/>
    <m/>
    <n v="254575"/>
    <n v="84081376"/>
    <n v="1.4239999999999999E-3"/>
    <n v="119731.879424"/>
    <n v="5669811"/>
    <n v="60286"/>
    <n v="5609525"/>
    <n v="1.72E-3"/>
    <n v="9648.3829999999998"/>
    <n v="129380.262424"/>
  </r>
  <r>
    <x v="1"/>
    <x v="2"/>
    <s v="002-Weber County G O Bond Fund         "/>
    <x v="3"/>
    <n v="8301"/>
    <n v="1"/>
    <n v="87701590"/>
    <n v="3874789"/>
    <n v="83826801"/>
    <n v="254575"/>
    <m/>
    <n v="254575"/>
    <n v="84081376"/>
    <n v="1.4100000000000001E-4"/>
    <n v="11855.474016"/>
    <n v="5669811"/>
    <n v="60286"/>
    <n v="5609525"/>
    <n v="1.85E-4"/>
    <n v="1037.762125"/>
    <n v="12893.236140999999"/>
  </r>
  <r>
    <x v="1"/>
    <x v="2"/>
    <s v="003-Library                            "/>
    <x v="3"/>
    <n v="8301"/>
    <n v="1"/>
    <n v="87701590"/>
    <n v="3874789"/>
    <n v="83826801"/>
    <n v="254575"/>
    <m/>
    <n v="254575"/>
    <n v="84081376"/>
    <n v="4.7399999999999997E-4"/>
    <n v="39854.572223999996"/>
    <n v="5669811"/>
    <n v="60286"/>
    <n v="5609525"/>
    <n v="4.5800000000000002E-4"/>
    <n v="2569.1624500000003"/>
    <n v="42423.734673999999"/>
  </r>
  <r>
    <x v="1"/>
    <x v="2"/>
    <s v="005-Weber School District              "/>
    <x v="3"/>
    <n v="8301"/>
    <n v="0.6"/>
    <n v="87701590"/>
    <n v="3874789"/>
    <n v="50296080.600000001"/>
    <n v="254575"/>
    <m/>
    <n v="152745"/>
    <n v="50448825.600000001"/>
    <n v="5.4999999999999997E-3"/>
    <n v="277468.54080000002"/>
    <n v="5669811"/>
    <n v="60286"/>
    <n v="3365715"/>
    <n v="5.8060000000000004E-3"/>
    <n v="19541.34129"/>
    <n v="297009.88209000003"/>
  </r>
  <r>
    <x v="1"/>
    <x v="2"/>
    <s v="006-Statewide School Basic Levy"/>
    <x v="3"/>
    <n v="8301"/>
    <n v="0.6"/>
    <n v="87701590"/>
    <n v="3874789"/>
    <n v="50296080.600000001"/>
    <n v="254575"/>
    <m/>
    <n v="152745"/>
    <n v="50448825.600000001"/>
    <n v="0"/>
    <n v="0"/>
    <n v="5669811"/>
    <n v="60286"/>
    <n v="3365715"/>
    <n v="0"/>
    <n v="0"/>
    <n v="0"/>
  </r>
  <r>
    <x v="1"/>
    <x v="2"/>
    <s v="007-Mosquito Abatement Distr           "/>
    <x v="3"/>
    <n v="8301"/>
    <n v="1"/>
    <n v="87701590"/>
    <n v="3874789"/>
    <n v="83826801"/>
    <n v="254575"/>
    <m/>
    <n v="254575"/>
    <n v="84081376"/>
    <n v="8.3999999999999995E-5"/>
    <n v="7062.8355839999995"/>
    <n v="5669811"/>
    <n v="60286"/>
    <n v="5609525"/>
    <n v="9.3999999999999994E-5"/>
    <n v="527.29534999999998"/>
    <n v="7590.1309339999998"/>
  </r>
  <r>
    <x v="1"/>
    <x v="2"/>
    <s v="008-Weber Basin Water - General        "/>
    <x v="3"/>
    <n v="8301"/>
    <n v="1"/>
    <n v="87701590"/>
    <n v="3874789"/>
    <n v="83826801"/>
    <n v="254575"/>
    <m/>
    <n v="254575"/>
    <n v="84081376"/>
    <n v="1.3200000000000001E-4"/>
    <n v="11098.741632000001"/>
    <n v="5669811"/>
    <n v="60286"/>
    <n v="5609525"/>
    <n v="1.46E-4"/>
    <n v="818.99064999999996"/>
    <n v="11917.732282000001"/>
  </r>
  <r>
    <x v="1"/>
    <x v="2"/>
    <s v="017-Central Weber Sewer Distr          "/>
    <x v="3"/>
    <n v="8301"/>
    <n v="1"/>
    <n v="87701590"/>
    <n v="3874789"/>
    <n v="83826801"/>
    <n v="254575"/>
    <m/>
    <n v="254575"/>
    <n v="84081376"/>
    <n v="5.0299999999999997E-4"/>
    <n v="42292.932128"/>
    <n v="5669811"/>
    <n v="60286"/>
    <n v="5609525"/>
    <n v="5.6400000000000005E-4"/>
    <n v="3163.7721000000001"/>
    <n v="45456.704228000002"/>
  </r>
  <r>
    <x v="1"/>
    <x v="2"/>
    <s v="019-Ben Lomond Cemetery Distr"/>
    <x v="3"/>
    <n v="8301"/>
    <n v="1"/>
    <n v="87701590"/>
    <n v="3874789"/>
    <n v="83826801"/>
    <n v="254575"/>
    <m/>
    <n v="254575"/>
    <n v="84081376"/>
    <n v="4.6999999999999997E-5"/>
    <n v="3951.8246719999997"/>
    <n v="5669811"/>
    <n v="60286"/>
    <n v="5609525"/>
    <n v="5.3999999999999998E-5"/>
    <n v="302.91435000000001"/>
    <n v="4254.7390219999997"/>
  </r>
  <r>
    <x v="1"/>
    <x v="2"/>
    <s v="028-North Ogden City"/>
    <x v="3"/>
    <n v="8301"/>
    <n v="1"/>
    <n v="87701590"/>
    <n v="3874789"/>
    <n v="83826801"/>
    <n v="254575"/>
    <m/>
    <n v="254575"/>
    <n v="84081376"/>
    <n v="1.0219999999999999E-3"/>
    <n v="85931.166271999988"/>
    <n v="5669811"/>
    <n v="60286"/>
    <n v="5609525"/>
    <n v="1.1800000000000001E-3"/>
    <n v="6619.2395000000006"/>
    <n v="92550.405771999984"/>
  </r>
  <r>
    <x v="1"/>
    <x v="2"/>
    <s v="038-Weber / Morgan Health              "/>
    <x v="3"/>
    <n v="8301"/>
    <n v="1"/>
    <n v="87701590"/>
    <n v="3874789"/>
    <n v="83826801"/>
    <n v="254575"/>
    <m/>
    <n v="254575"/>
    <n v="84081376"/>
    <n v="8.2000000000000001E-5"/>
    <n v="6894.6728320000002"/>
    <n v="5669811"/>
    <n v="60286"/>
    <n v="5609525"/>
    <n v="9.2E-5"/>
    <n v="516.07629999999995"/>
    <n v="7410.7491319999999"/>
  </r>
  <r>
    <x v="1"/>
    <x v="2"/>
    <s v="041-Weber County Judgment Levy"/>
    <x v="3"/>
    <n v="8301"/>
    <n v="1"/>
    <n v="87701590"/>
    <n v="3874789"/>
    <n v="83826801"/>
    <n v="254575"/>
    <m/>
    <n v="254575"/>
    <n v="84081376"/>
    <n v="0"/>
    <n v="0"/>
    <n v="5669811"/>
    <n v="60286"/>
    <n v="5609525"/>
    <n v="0"/>
    <n v="0"/>
    <n v="0"/>
  </r>
  <r>
    <x v="1"/>
    <x v="2"/>
    <s v="055-Paramedic Fund                     "/>
    <x v="3"/>
    <n v="8301"/>
    <n v="1"/>
    <n v="87701590"/>
    <n v="3874789"/>
    <n v="83826801"/>
    <n v="254575"/>
    <m/>
    <n v="254575"/>
    <n v="84081376"/>
    <n v="1.36E-4"/>
    <n v="11435.067136"/>
    <n v="5669811"/>
    <n v="60286"/>
    <n v="5609525"/>
    <n v="1.35E-4"/>
    <n v="757.28587500000003"/>
    <n v="12192.353010999999"/>
  </r>
  <r>
    <x v="1"/>
    <x v="2"/>
    <s v="071-Assess &amp; Collect / State           "/>
    <x v="3"/>
    <n v="8301"/>
    <n v="1"/>
    <n v="87701590"/>
    <n v="3874789"/>
    <n v="83826801"/>
    <n v="254575"/>
    <m/>
    <n v="254575"/>
    <n v="84081376"/>
    <n v="1.2E-5"/>
    <n v="1008.9765120000001"/>
    <n v="5669811"/>
    <n v="60286"/>
    <n v="5609525"/>
    <n v="1.2E-5"/>
    <n v="67.314300000000003"/>
    <n v="1076.2908120000002"/>
  </r>
  <r>
    <x v="1"/>
    <x v="2"/>
    <s v="072-Assess &amp; Collect / County          "/>
    <x v="3"/>
    <n v="8301"/>
    <n v="1"/>
    <n v="87701590"/>
    <n v="3874789"/>
    <n v="83826801"/>
    <n v="254575"/>
    <m/>
    <n v="254575"/>
    <n v="84081376"/>
    <n v="2.14E-4"/>
    <n v="17993.414464000001"/>
    <n v="5669811"/>
    <n v="60286"/>
    <n v="5609525"/>
    <n v="2.4000000000000001E-4"/>
    <n v="1346.2860000000001"/>
    <n v="19339.700464000001"/>
  </r>
  <r>
    <x v="1"/>
    <x v="2"/>
    <s v="084-North Ogden Redev C B D"/>
    <x v="3"/>
    <n v="8301"/>
    <n v="1"/>
    <n v="87701590"/>
    <n v="3874789"/>
    <n v="83826801"/>
    <n v="254575"/>
    <m/>
    <n v="254575"/>
    <n v="84081376"/>
    <n v="0"/>
    <n v="0"/>
    <n v="5669811"/>
    <n v="60286"/>
    <n v="5609525"/>
    <n v="0"/>
    <n v="0"/>
    <n v="0"/>
  </r>
  <r>
    <x v="1"/>
    <x v="2"/>
    <s v="104-Weber School Judgment Levy"/>
    <x v="3"/>
    <n v="8301"/>
    <n v="0.6"/>
    <n v="87701590"/>
    <n v="3874789"/>
    <n v="50296080.600000001"/>
    <n v="254575"/>
    <m/>
    <n v="152745"/>
    <n v="50448825.600000001"/>
    <n v="0"/>
    <n v="0"/>
    <n v="5669811"/>
    <n v="60286"/>
    <n v="3365715"/>
    <n v="0"/>
    <n v="0"/>
    <n v="0"/>
  </r>
  <r>
    <x v="1"/>
    <x v="2"/>
    <s v="117-Weber Area 911 And Em Serv         "/>
    <x v="3"/>
    <n v="8301"/>
    <n v="1"/>
    <n v="87701590"/>
    <n v="3874789"/>
    <n v="83826801"/>
    <n v="254575"/>
    <m/>
    <n v="254575"/>
    <n v="84081376"/>
    <n v="2.1499999999999999E-4"/>
    <n v="18077.49584"/>
    <n v="5669811"/>
    <n v="60286"/>
    <n v="5609525"/>
    <n v="2.41E-4"/>
    <n v="1351.8955249999999"/>
    <n v="19429.391364999999"/>
  </r>
  <r>
    <x v="1"/>
    <x v="2"/>
    <s v="119-North Ogden Judgment Levy"/>
    <x v="3"/>
    <n v="8301"/>
    <n v="1"/>
    <n v="87701590"/>
    <n v="3874789"/>
    <n v="83826801"/>
    <n v="254575"/>
    <m/>
    <n v="254575"/>
    <n v="84081376"/>
    <n v="0"/>
    <n v="0"/>
    <n v="5669811"/>
    <n v="60286"/>
    <n v="5609525"/>
    <n v="0"/>
    <n v="0"/>
    <n v="0"/>
  </r>
  <r>
    <x v="1"/>
    <x v="2"/>
    <s v="123-North View Fire Dist"/>
    <x v="3"/>
    <n v="8301"/>
    <n v="1"/>
    <n v="87701590"/>
    <n v="3874789"/>
    <n v="83826801"/>
    <n v="254575"/>
    <m/>
    <n v="254575"/>
    <n v="84081376"/>
    <n v="8.9800000000000004E-4"/>
    <n v="75505.075647999998"/>
    <n v="5669811"/>
    <n v="60286"/>
    <n v="5609525"/>
    <n v="1.0369999999999999E-3"/>
    <n v="5817.0774249999995"/>
    <n v="81322.153072999994"/>
  </r>
  <r>
    <x v="1"/>
    <x v="2"/>
    <s v="137-Charter School Weber"/>
    <x v="3"/>
    <n v="8301"/>
    <n v="0.6"/>
    <n v="87701590"/>
    <n v="3874789"/>
    <n v="50296080.600000001"/>
    <n v="254575"/>
    <m/>
    <n v="152745"/>
    <n v="50448825.600000001"/>
    <n v="6.6000000000000005E-5"/>
    <n v="3329.6224896000003"/>
    <n v="5669811"/>
    <n v="60286"/>
    <n v="3365715"/>
    <n v="6.2000000000000003E-5"/>
    <n v="208.67433"/>
    <n v="3538.2968196000002"/>
  </r>
  <r>
    <x v="1"/>
    <x v="2"/>
    <s v="146-Weber County Flood Control"/>
    <x v="3"/>
    <n v="8301"/>
    <n v="1"/>
    <n v="87701590"/>
    <n v="3874789"/>
    <n v="83826801"/>
    <n v="254575"/>
    <m/>
    <n v="254575"/>
    <n v="84081376"/>
    <n v="4.6E-5"/>
    <n v="3867.7432960000001"/>
    <n v="5669811"/>
    <n v="60286"/>
    <n v="5609525"/>
    <n v="2.5999999999999998E-5"/>
    <n v="145.84764999999999"/>
    <n v="4013.5909460000003"/>
  </r>
  <r>
    <x v="1"/>
    <x v="2"/>
    <s v="001-Weber County General Fund          "/>
    <x v="4"/>
    <n v="8301"/>
    <n v="1"/>
    <n v="0"/>
    <m/>
    <n v="0"/>
    <n v="532731"/>
    <n v="300"/>
    <n v="532431"/>
    <n v="532431"/>
    <n v="1.4239999999999999E-3"/>
    <n v="758.18174399999998"/>
    <n v="0"/>
    <m/>
    <n v="0"/>
    <n v="1.72E-3"/>
    <n v="0"/>
    <n v="758.18174399999998"/>
  </r>
  <r>
    <x v="1"/>
    <x v="2"/>
    <s v="002-Weber County G O Bond Fund         "/>
    <x v="4"/>
    <n v="8301"/>
    <n v="1"/>
    <n v="0"/>
    <m/>
    <n v="0"/>
    <n v="532731"/>
    <n v="300"/>
    <n v="532431"/>
    <n v="532431"/>
    <n v="1.4100000000000001E-4"/>
    <n v="75.072771000000003"/>
    <n v="0"/>
    <m/>
    <n v="0"/>
    <n v="1.85E-4"/>
    <n v="0"/>
    <n v="75.072771000000003"/>
  </r>
  <r>
    <x v="1"/>
    <x v="2"/>
    <s v="003-Library                            "/>
    <x v="4"/>
    <n v="8301"/>
    <n v="1"/>
    <n v="0"/>
    <m/>
    <n v="0"/>
    <n v="532731"/>
    <n v="300"/>
    <n v="532431"/>
    <n v="532431"/>
    <n v="4.7399999999999997E-4"/>
    <n v="252.37229399999998"/>
    <n v="0"/>
    <m/>
    <n v="0"/>
    <n v="4.5800000000000002E-4"/>
    <n v="0"/>
    <n v="252.37229399999998"/>
  </r>
  <r>
    <x v="1"/>
    <x v="2"/>
    <s v="005-Weber School District              "/>
    <x v="4"/>
    <n v="8301"/>
    <n v="0.6"/>
    <n v="0"/>
    <m/>
    <n v="0"/>
    <n v="532731"/>
    <n v="300"/>
    <n v="319458.59999999998"/>
    <n v="319458.59999999998"/>
    <n v="5.4999999999999997E-3"/>
    <n v="1757.0222999999999"/>
    <n v="0"/>
    <m/>
    <n v="0"/>
    <n v="5.8060000000000004E-3"/>
    <n v="0"/>
    <n v="1757.0222999999999"/>
  </r>
  <r>
    <x v="1"/>
    <x v="2"/>
    <s v="006-Statewide School Basic Levy"/>
    <x v="4"/>
    <n v="8301"/>
    <n v="0.6"/>
    <n v="0"/>
    <m/>
    <n v="0"/>
    <n v="532731"/>
    <n v="300"/>
    <n v="319458.59999999998"/>
    <n v="319458.59999999998"/>
    <n v="0"/>
    <n v="0"/>
    <n v="0"/>
    <m/>
    <n v="0"/>
    <n v="0"/>
    <n v="0"/>
    <n v="0"/>
  </r>
  <r>
    <x v="1"/>
    <x v="2"/>
    <s v="007-Mosquito Abatement Distr           "/>
    <x v="4"/>
    <n v="8301"/>
    <n v="1"/>
    <n v="0"/>
    <m/>
    <n v="0"/>
    <n v="532731"/>
    <n v="300"/>
    <n v="532431"/>
    <n v="532431"/>
    <n v="8.3999999999999995E-5"/>
    <n v="44.724204"/>
    <n v="0"/>
    <m/>
    <n v="0"/>
    <n v="9.3999999999999994E-5"/>
    <n v="0"/>
    <n v="44.724204"/>
  </r>
  <r>
    <x v="1"/>
    <x v="2"/>
    <s v="008-Weber Basin Water - General        "/>
    <x v="4"/>
    <n v="8301"/>
    <n v="1"/>
    <n v="0"/>
    <m/>
    <n v="0"/>
    <n v="532731"/>
    <n v="300"/>
    <n v="532431"/>
    <n v="532431"/>
    <n v="1.3200000000000001E-4"/>
    <n v="70.280892000000009"/>
    <n v="0"/>
    <m/>
    <n v="0"/>
    <n v="1.46E-4"/>
    <n v="0"/>
    <n v="70.280892000000009"/>
  </r>
  <r>
    <x v="1"/>
    <x v="2"/>
    <s v="019-Ben Lomond Cemetery Distr"/>
    <x v="4"/>
    <n v="8301"/>
    <n v="1"/>
    <n v="0"/>
    <m/>
    <n v="0"/>
    <n v="532731"/>
    <n v="300"/>
    <n v="532431"/>
    <n v="532431"/>
    <n v="4.6999999999999997E-5"/>
    <n v="25.024256999999999"/>
    <n v="0"/>
    <m/>
    <n v="0"/>
    <n v="5.3999999999999998E-5"/>
    <n v="0"/>
    <n v="25.024256999999999"/>
  </r>
  <r>
    <x v="1"/>
    <x v="2"/>
    <s v="028-North Ogden City"/>
    <x v="4"/>
    <n v="8301"/>
    <n v="1"/>
    <n v="0"/>
    <m/>
    <n v="0"/>
    <n v="532731"/>
    <n v="300"/>
    <n v="532431"/>
    <n v="532431"/>
    <n v="1.0219999999999999E-3"/>
    <n v="544.14448199999993"/>
    <n v="0"/>
    <m/>
    <n v="0"/>
    <n v="1.1800000000000001E-3"/>
    <n v="0"/>
    <n v="544.14448199999993"/>
  </r>
  <r>
    <x v="1"/>
    <x v="2"/>
    <s v="038-Weber / Morgan Health              "/>
    <x v="4"/>
    <n v="8301"/>
    <n v="1"/>
    <n v="0"/>
    <m/>
    <n v="0"/>
    <n v="532731"/>
    <n v="300"/>
    <n v="532431"/>
    <n v="532431"/>
    <n v="8.2000000000000001E-5"/>
    <n v="43.659342000000002"/>
    <n v="0"/>
    <m/>
    <n v="0"/>
    <n v="9.2E-5"/>
    <n v="0"/>
    <n v="43.659342000000002"/>
  </r>
  <r>
    <x v="1"/>
    <x v="2"/>
    <s v="041-Weber County Judgment Levy"/>
    <x v="4"/>
    <n v="8301"/>
    <n v="1"/>
    <n v="0"/>
    <m/>
    <n v="0"/>
    <n v="532731"/>
    <n v="300"/>
    <n v="532431"/>
    <n v="532431"/>
    <n v="0"/>
    <n v="0"/>
    <n v="0"/>
    <m/>
    <n v="0"/>
    <n v="0"/>
    <n v="0"/>
    <n v="0"/>
  </r>
  <r>
    <x v="1"/>
    <x v="2"/>
    <s v="055-Paramedic Fund                     "/>
    <x v="4"/>
    <n v="8301"/>
    <n v="1"/>
    <n v="0"/>
    <m/>
    <n v="0"/>
    <n v="532731"/>
    <n v="300"/>
    <n v="532431"/>
    <n v="532431"/>
    <n v="1.36E-4"/>
    <n v="72.410616000000005"/>
    <n v="0"/>
    <m/>
    <n v="0"/>
    <n v="1.35E-4"/>
    <n v="0"/>
    <n v="72.410616000000005"/>
  </r>
  <r>
    <x v="1"/>
    <x v="2"/>
    <s v="071-Assess &amp; Collect / State           "/>
    <x v="4"/>
    <n v="8301"/>
    <n v="1"/>
    <n v="0"/>
    <m/>
    <n v="0"/>
    <n v="532731"/>
    <n v="300"/>
    <n v="532431"/>
    <n v="532431"/>
    <n v="1.2E-5"/>
    <n v="6.3891720000000003"/>
    <n v="0"/>
    <m/>
    <n v="0"/>
    <n v="1.2E-5"/>
    <n v="0"/>
    <n v="6.3891720000000003"/>
  </r>
  <r>
    <x v="1"/>
    <x v="2"/>
    <s v="072-Assess &amp; Collect / County          "/>
    <x v="4"/>
    <n v="8301"/>
    <n v="1"/>
    <n v="0"/>
    <m/>
    <n v="0"/>
    <n v="532731"/>
    <n v="300"/>
    <n v="532431"/>
    <n v="532431"/>
    <n v="2.14E-4"/>
    <n v="113.940234"/>
    <n v="0"/>
    <m/>
    <n v="0"/>
    <n v="2.4000000000000001E-4"/>
    <n v="0"/>
    <n v="113.940234"/>
  </r>
  <r>
    <x v="1"/>
    <x v="2"/>
    <s v="084-North Ogden Redev C B D"/>
    <x v="4"/>
    <n v="8301"/>
    <n v="1"/>
    <n v="0"/>
    <m/>
    <n v="0"/>
    <n v="532731"/>
    <n v="300"/>
    <n v="532431"/>
    <n v="532431"/>
    <n v="0"/>
    <n v="0"/>
    <n v="0"/>
    <m/>
    <n v="0"/>
    <n v="0"/>
    <n v="0"/>
    <n v="0"/>
  </r>
  <r>
    <x v="1"/>
    <x v="2"/>
    <s v="104-Weber School Judgment Levy"/>
    <x v="4"/>
    <n v="8301"/>
    <n v="0.6"/>
    <n v="0"/>
    <m/>
    <n v="0"/>
    <n v="532731"/>
    <n v="300"/>
    <n v="319458.59999999998"/>
    <n v="319458.59999999998"/>
    <n v="0"/>
    <n v="0"/>
    <n v="0"/>
    <m/>
    <n v="0"/>
    <n v="0"/>
    <n v="0"/>
    <n v="0"/>
  </r>
  <r>
    <x v="1"/>
    <x v="2"/>
    <s v="117-Weber Area 911 And Em Serv         "/>
    <x v="4"/>
    <n v="8301"/>
    <n v="1"/>
    <n v="0"/>
    <m/>
    <n v="0"/>
    <n v="532731"/>
    <n v="300"/>
    <n v="532431"/>
    <n v="532431"/>
    <n v="2.1499999999999999E-4"/>
    <n v="114.47266499999999"/>
    <n v="0"/>
    <m/>
    <n v="0"/>
    <n v="2.41E-4"/>
    <n v="0"/>
    <n v="114.47266499999999"/>
  </r>
  <r>
    <x v="1"/>
    <x v="2"/>
    <s v="119-North Ogden Judgment Levy"/>
    <x v="4"/>
    <n v="8301"/>
    <n v="1"/>
    <n v="0"/>
    <m/>
    <n v="0"/>
    <n v="532731"/>
    <n v="300"/>
    <n v="532431"/>
    <n v="532431"/>
    <n v="0"/>
    <n v="0"/>
    <n v="0"/>
    <m/>
    <n v="0"/>
    <n v="0"/>
    <n v="0"/>
    <n v="0"/>
  </r>
  <r>
    <x v="1"/>
    <x v="2"/>
    <s v="123-North View Fire Dist"/>
    <x v="4"/>
    <n v="8301"/>
    <n v="1"/>
    <n v="0"/>
    <m/>
    <n v="0"/>
    <n v="532731"/>
    <n v="300"/>
    <n v="532431"/>
    <n v="532431"/>
    <n v="8.9800000000000004E-4"/>
    <n v="478.12303800000001"/>
    <n v="0"/>
    <m/>
    <n v="0"/>
    <n v="1.0369999999999999E-3"/>
    <n v="0"/>
    <n v="478.12303800000001"/>
  </r>
  <r>
    <x v="1"/>
    <x v="2"/>
    <s v="137-Charter School Weber"/>
    <x v="4"/>
    <n v="8301"/>
    <n v="0.6"/>
    <n v="0"/>
    <m/>
    <n v="0"/>
    <n v="532731"/>
    <n v="300"/>
    <n v="319458.59999999998"/>
    <n v="319458.59999999998"/>
    <n v="6.6000000000000005E-5"/>
    <n v="21.0842676"/>
    <n v="0"/>
    <m/>
    <n v="0"/>
    <n v="6.2000000000000003E-5"/>
    <n v="0"/>
    <n v="21.0842676"/>
  </r>
  <r>
    <x v="1"/>
    <x v="2"/>
    <s v="146-Weber County Flood Control"/>
    <x v="4"/>
    <n v="8301"/>
    <n v="1"/>
    <n v="0"/>
    <m/>
    <n v="0"/>
    <n v="532731"/>
    <n v="300"/>
    <n v="532431"/>
    <n v="532431"/>
    <n v="4.6E-5"/>
    <n v="24.491826"/>
    <n v="0"/>
    <m/>
    <n v="0"/>
    <n v="2.5999999999999998E-5"/>
    <n v="0"/>
    <n v="24.491826"/>
  </r>
  <r>
    <x v="1"/>
    <x v="3"/>
    <s v="001-Weber County General Fund          "/>
    <x v="5"/>
    <n v="8302"/>
    <n v="0.5"/>
    <n v="21153206"/>
    <n v="14571251"/>
    <n v="3290977.5"/>
    <n v="280497"/>
    <m/>
    <n v="140248.5"/>
    <n v="3431226"/>
    <n v="1.4239999999999999E-3"/>
    <n v="4886.0658239999993"/>
    <n v="1628465"/>
    <n v="1655549"/>
    <n v="-13542"/>
    <n v="1.72E-3"/>
    <n v="-23.29224"/>
    <n v="4862.7735839999996"/>
  </r>
  <r>
    <x v="1"/>
    <x v="3"/>
    <s v="002-Weber County G O Bond Fund         "/>
    <x v="5"/>
    <n v="8302"/>
    <n v="0.5"/>
    <n v="21153206"/>
    <n v="14571251"/>
    <n v="3290977.5"/>
    <n v="280497"/>
    <m/>
    <n v="140248.5"/>
    <n v="3431226"/>
    <n v="1.4100000000000001E-4"/>
    <n v="483.80286600000005"/>
    <n v="1628465"/>
    <n v="1655549"/>
    <n v="-13542"/>
    <n v="1.85E-4"/>
    <n v="-2.5052699999999999"/>
    <n v="481.29759600000006"/>
  </r>
  <r>
    <x v="1"/>
    <x v="3"/>
    <s v="003-Library                            "/>
    <x v="5"/>
    <n v="8302"/>
    <n v="0.5"/>
    <n v="21153206"/>
    <n v="14571251"/>
    <n v="3290977.5"/>
    <n v="280497"/>
    <m/>
    <n v="140248.5"/>
    <n v="3431226"/>
    <n v="4.7399999999999997E-4"/>
    <n v="1626.401124"/>
    <n v="1628465"/>
    <n v="1655549"/>
    <n v="-13542"/>
    <n v="4.5800000000000002E-4"/>
    <n v="-6.2022360000000001"/>
    <n v="1620.1988879999999"/>
  </r>
  <r>
    <x v="1"/>
    <x v="3"/>
    <s v="005-Weber School District              "/>
    <x v="5"/>
    <n v="8302"/>
    <n v="0.35"/>
    <n v="21153206"/>
    <n v="14571251"/>
    <n v="2303684.25"/>
    <n v="280497"/>
    <m/>
    <n v="98173.95"/>
    <n v="2401858.1999999997"/>
    <n v="5.4999999999999997E-3"/>
    <n v="13210.220099999997"/>
    <n v="1628465"/>
    <n v="1655549"/>
    <n v="-9479.4"/>
    <n v="5.8060000000000004E-3"/>
    <n v="-55.037396399999999"/>
    <n v="13155.182703599998"/>
  </r>
  <r>
    <x v="1"/>
    <x v="3"/>
    <s v="006-Statewide School Basic Levy"/>
    <x v="5"/>
    <n v="8302"/>
    <n v="0.35"/>
    <n v="21153206"/>
    <n v="14571251"/>
    <n v="2303684.25"/>
    <n v="280497"/>
    <m/>
    <n v="98173.95"/>
    <n v="2401858.1999999997"/>
    <n v="0"/>
    <n v="0"/>
    <n v="1628465"/>
    <n v="1655549"/>
    <n v="-9479.4"/>
    <n v="0"/>
    <n v="0"/>
    <n v="0"/>
  </r>
  <r>
    <x v="1"/>
    <x v="3"/>
    <s v="007-Mosquito Abatement Distr           "/>
    <x v="5"/>
    <n v="8302"/>
    <n v="0.5"/>
    <n v="21153206"/>
    <n v="14571251"/>
    <n v="3290977.5"/>
    <n v="280497"/>
    <m/>
    <n v="140248.5"/>
    <n v="3431226"/>
    <n v="8.3999999999999995E-5"/>
    <n v="288.222984"/>
    <n v="1628465"/>
    <n v="1655549"/>
    <n v="-13542"/>
    <n v="9.3999999999999994E-5"/>
    <n v="-1.272948"/>
    <n v="286.95003600000001"/>
  </r>
  <r>
    <x v="1"/>
    <x v="3"/>
    <s v="008-Weber Basin Water - General        "/>
    <x v="5"/>
    <n v="8302"/>
    <n v="0.5"/>
    <n v="21153206"/>
    <n v="14571251"/>
    <n v="3290977.5"/>
    <n v="280497"/>
    <m/>
    <n v="140248.5"/>
    <n v="3431226"/>
    <n v="1.3200000000000001E-4"/>
    <n v="452.92183200000005"/>
    <n v="1628465"/>
    <n v="1655549"/>
    <n v="-13542"/>
    <n v="1.46E-4"/>
    <n v="-1.9771319999999999"/>
    <n v="450.94470000000007"/>
  </r>
  <r>
    <x v="1"/>
    <x v="3"/>
    <s v="017-Central Weber Sewer Distr          "/>
    <x v="5"/>
    <n v="8302"/>
    <n v="0.5"/>
    <n v="21153206"/>
    <n v="14571251"/>
    <n v="3290977.5"/>
    <n v="280497"/>
    <m/>
    <n v="140248.5"/>
    <n v="3431226"/>
    <n v="5.0299999999999997E-4"/>
    <n v="1725.9066779999998"/>
    <n v="1628465"/>
    <n v="1655549"/>
    <n v="-13542"/>
    <n v="5.6400000000000005E-4"/>
    <n v="-7.6376880000000007"/>
    <n v="1718.2689899999998"/>
  </r>
  <r>
    <x v="1"/>
    <x v="3"/>
    <s v="019-Ben Lomond Cemetery Distr"/>
    <x v="5"/>
    <n v="8302"/>
    <n v="0.5"/>
    <n v="21153206"/>
    <n v="14571251"/>
    <n v="3290977.5"/>
    <n v="280497"/>
    <m/>
    <n v="140248.5"/>
    <n v="3431226"/>
    <n v="4.6999999999999997E-5"/>
    <n v="161.26762199999999"/>
    <n v="1628465"/>
    <n v="1655549"/>
    <n v="-13542"/>
    <n v="5.3999999999999998E-5"/>
    <n v="-0.73126799999999992"/>
    <n v="160.53635399999999"/>
  </r>
  <r>
    <x v="1"/>
    <x v="3"/>
    <s v="028-North Ogden City"/>
    <x v="5"/>
    <n v="8302"/>
    <n v="0.75"/>
    <n v="21153206"/>
    <n v="14571251"/>
    <n v="4936466.25"/>
    <n v="280497"/>
    <m/>
    <n v="210372.75"/>
    <n v="5146839"/>
    <n v="1.0219999999999999E-3"/>
    <n v="5260.0694579999999"/>
    <n v="1628465"/>
    <n v="1655549"/>
    <n v="-20313"/>
    <n v="1.1800000000000001E-3"/>
    <n v="-23.969340000000003"/>
    <n v="5236.1001180000003"/>
  </r>
  <r>
    <x v="1"/>
    <x v="3"/>
    <s v="038-Weber / Morgan Health              "/>
    <x v="5"/>
    <n v="8302"/>
    <n v="0.5"/>
    <n v="21153206"/>
    <n v="14571251"/>
    <n v="3290977.5"/>
    <n v="280497"/>
    <m/>
    <n v="140248.5"/>
    <n v="3431226"/>
    <n v="8.2000000000000001E-5"/>
    <n v="281.36053199999998"/>
    <n v="1628465"/>
    <n v="1655549"/>
    <n v="-13542"/>
    <n v="9.2E-5"/>
    <n v="-1.2458640000000001"/>
    <n v="280.11466799999999"/>
  </r>
  <r>
    <x v="1"/>
    <x v="3"/>
    <s v="041-Weber County Judgment Levy"/>
    <x v="5"/>
    <n v="8302"/>
    <n v="0.5"/>
    <n v="21153206"/>
    <n v="14571251"/>
    <n v="3290977.5"/>
    <n v="280497"/>
    <m/>
    <n v="140248.5"/>
    <n v="3431226"/>
    <n v="0"/>
    <n v="0"/>
    <n v="1628465"/>
    <n v="1655549"/>
    <n v="-13542"/>
    <n v="0"/>
    <n v="0"/>
    <n v="0"/>
  </r>
  <r>
    <x v="1"/>
    <x v="3"/>
    <s v="055-Paramedic Fund                     "/>
    <x v="5"/>
    <n v="8302"/>
    <n v="0.5"/>
    <n v="21153206"/>
    <n v="14571251"/>
    <n v="3290977.5"/>
    <n v="280497"/>
    <m/>
    <n v="140248.5"/>
    <n v="3431226"/>
    <n v="1.36E-4"/>
    <n v="466.64673599999998"/>
    <n v="1628465"/>
    <n v="1655549"/>
    <n v="-13542"/>
    <n v="1.35E-4"/>
    <n v="-1.8281700000000001"/>
    <n v="464.81856599999998"/>
  </r>
  <r>
    <x v="1"/>
    <x v="3"/>
    <s v="071-Assess &amp; Collect / State           "/>
    <x v="5"/>
    <n v="8302"/>
    <n v="0"/>
    <n v="21153206"/>
    <n v="14571251"/>
    <n v="0"/>
    <n v="280497"/>
    <m/>
    <n v="0"/>
    <n v="0"/>
    <n v="1.2E-5"/>
    <n v="0"/>
    <n v="1628465"/>
    <n v="1655549"/>
    <n v="0"/>
    <n v="1.2E-5"/>
    <n v="0"/>
    <n v="0"/>
  </r>
  <r>
    <x v="1"/>
    <x v="3"/>
    <s v="072-Assess &amp; Collect / County          "/>
    <x v="5"/>
    <n v="8302"/>
    <n v="0"/>
    <n v="21153206"/>
    <n v="14571251"/>
    <n v="0"/>
    <n v="280497"/>
    <m/>
    <n v="0"/>
    <n v="0"/>
    <n v="2.14E-4"/>
    <n v="0"/>
    <n v="1628465"/>
    <n v="1655549"/>
    <n v="0"/>
    <n v="2.4000000000000001E-4"/>
    <n v="0"/>
    <n v="0"/>
  </r>
  <r>
    <x v="1"/>
    <x v="3"/>
    <s v="104-Weber School Judgment Levy"/>
    <x v="5"/>
    <n v="8302"/>
    <n v="0.35"/>
    <n v="21153206"/>
    <n v="14571251"/>
    <n v="2303684.25"/>
    <n v="280497"/>
    <m/>
    <n v="98173.95"/>
    <n v="2401858.1999999997"/>
    <n v="0"/>
    <n v="0"/>
    <n v="1628465"/>
    <n v="1655549"/>
    <n v="-9479.4"/>
    <n v="0"/>
    <n v="0"/>
    <n v="0"/>
  </r>
  <r>
    <x v="1"/>
    <x v="3"/>
    <s v="117-Weber Area 911 And Em Serv         "/>
    <x v="5"/>
    <n v="8302"/>
    <n v="0.5"/>
    <n v="21153206"/>
    <n v="14571251"/>
    <n v="3290977.5"/>
    <n v="280497"/>
    <m/>
    <n v="140248.5"/>
    <n v="3431226"/>
    <n v="2.1499999999999999E-4"/>
    <n v="737.71358999999995"/>
    <n v="1628465"/>
    <n v="1655549"/>
    <n v="-13542"/>
    <n v="2.41E-4"/>
    <n v="-3.2636220000000002"/>
    <n v="734.4499679999999"/>
  </r>
  <r>
    <x v="1"/>
    <x v="3"/>
    <s v="119-North Ogden Judgment Levy"/>
    <x v="5"/>
    <n v="8302"/>
    <n v="0.75"/>
    <n v="21153206"/>
    <n v="14571251"/>
    <n v="4936466.25"/>
    <n v="280497"/>
    <m/>
    <n v="210372.75"/>
    <n v="5146839"/>
    <n v="0"/>
    <n v="0"/>
    <n v="1628465"/>
    <n v="1655549"/>
    <n v="-20313"/>
    <n v="0"/>
    <n v="0"/>
    <n v="0"/>
  </r>
  <r>
    <x v="1"/>
    <x v="3"/>
    <s v="123-North View Fire Dist"/>
    <x v="5"/>
    <n v="8302"/>
    <n v="0.5"/>
    <n v="21153206"/>
    <n v="14571251"/>
    <n v="3290977.5"/>
    <n v="280497"/>
    <m/>
    <n v="140248.5"/>
    <n v="3431226"/>
    <n v="8.9800000000000004E-4"/>
    <n v="3081.2409480000001"/>
    <n v="1628465"/>
    <n v="1655549"/>
    <n v="-13542"/>
    <n v="1.0369999999999999E-3"/>
    <n v="-14.043054"/>
    <n v="3067.1978939999999"/>
  </r>
  <r>
    <x v="1"/>
    <x v="3"/>
    <s v="133-No Ogden Redev Downtown CDA  (G2)"/>
    <x v="5"/>
    <n v="8302"/>
    <n v="0.75"/>
    <n v="21153206"/>
    <n v="14571251"/>
    <n v="4936466.25"/>
    <n v="280497"/>
    <m/>
    <n v="210372.75"/>
    <n v="5146839"/>
    <n v="0"/>
    <n v="0"/>
    <n v="1628465"/>
    <n v="1655549"/>
    <n v="-20313"/>
    <n v="0"/>
    <n v="0"/>
    <n v="0"/>
  </r>
  <r>
    <x v="1"/>
    <x v="3"/>
    <s v="137-Charter School Weber"/>
    <x v="5"/>
    <n v="8302"/>
    <n v="0.35"/>
    <n v="21153206"/>
    <n v="14571251"/>
    <n v="2303684.25"/>
    <n v="280497"/>
    <m/>
    <n v="98173.95"/>
    <n v="2401858.1999999997"/>
    <n v="6.6000000000000005E-5"/>
    <n v="158.52264119999998"/>
    <n v="1628465"/>
    <n v="1655549"/>
    <n v="-9479.4"/>
    <n v="6.2000000000000003E-5"/>
    <n v="-0.58772279999999999"/>
    <n v="157.93491839999999"/>
  </r>
  <r>
    <x v="1"/>
    <x v="3"/>
    <s v="146-Weber County Flood Control"/>
    <x v="5"/>
    <n v="8302"/>
    <n v="0.5"/>
    <n v="21153206"/>
    <n v="14571251"/>
    <n v="3290977.5"/>
    <n v="280497"/>
    <m/>
    <n v="140248.5"/>
    <n v="3431226"/>
    <n v="4.6E-5"/>
    <n v="157.83639600000001"/>
    <n v="1628465"/>
    <n v="1655549"/>
    <n v="-13542"/>
    <n v="2.5999999999999998E-5"/>
    <n v="-0.35209199999999996"/>
    <n v="157.48430400000001"/>
  </r>
  <r>
    <x v="1"/>
    <x v="3"/>
    <s v="001-Weber County General Fund          "/>
    <x v="6"/>
    <n v="9302"/>
    <n v="0.5"/>
    <n v="0"/>
    <n v="0"/>
    <n v="0"/>
    <n v="372817"/>
    <m/>
    <n v="186408.5"/>
    <n v="186408.5"/>
    <n v="1.4239999999999999E-3"/>
    <n v="265.44570399999998"/>
    <n v="0"/>
    <n v="0"/>
    <n v="0"/>
    <n v="1.72E-3"/>
    <n v="0"/>
    <n v="265.44570399999998"/>
  </r>
  <r>
    <x v="1"/>
    <x v="3"/>
    <s v="002-Weber County G O Bond Fund         "/>
    <x v="6"/>
    <n v="9302"/>
    <n v="0.5"/>
    <n v="0"/>
    <n v="0"/>
    <n v="0"/>
    <n v="372817"/>
    <m/>
    <n v="186408.5"/>
    <n v="186408.5"/>
    <n v="1.4100000000000001E-4"/>
    <n v="26.283598500000004"/>
    <n v="0"/>
    <n v="0"/>
    <n v="0"/>
    <n v="1.85E-4"/>
    <n v="0"/>
    <n v="26.283598500000004"/>
  </r>
  <r>
    <x v="1"/>
    <x v="3"/>
    <s v="003-Library                            "/>
    <x v="6"/>
    <n v="9302"/>
    <n v="0.5"/>
    <n v="0"/>
    <n v="0"/>
    <n v="0"/>
    <n v="372817"/>
    <m/>
    <n v="186408.5"/>
    <n v="186408.5"/>
    <n v="4.7399999999999997E-4"/>
    <n v="88.357628999999989"/>
    <n v="0"/>
    <n v="0"/>
    <n v="0"/>
    <n v="4.5800000000000002E-4"/>
    <n v="0"/>
    <n v="88.357628999999989"/>
  </r>
  <r>
    <x v="1"/>
    <x v="3"/>
    <s v="005-Weber School District              "/>
    <x v="6"/>
    <n v="9302"/>
    <n v="0.35"/>
    <n v="0"/>
    <n v="0"/>
    <n v="0"/>
    <n v="372817"/>
    <m/>
    <n v="130485.95"/>
    <n v="130485.95"/>
    <n v="5.4999999999999997E-3"/>
    <n v="717.6727249999999"/>
    <n v="0"/>
    <n v="0"/>
    <n v="0"/>
    <n v="5.8060000000000004E-3"/>
    <n v="0"/>
    <n v="717.6727249999999"/>
  </r>
  <r>
    <x v="1"/>
    <x v="3"/>
    <s v="006-Statewide School Basic Levy"/>
    <x v="6"/>
    <n v="9302"/>
    <n v="0.35"/>
    <n v="0"/>
    <n v="0"/>
    <n v="0"/>
    <n v="372817"/>
    <m/>
    <n v="130485.95"/>
    <n v="130485.95"/>
    <n v="0"/>
    <n v="0"/>
    <n v="0"/>
    <n v="0"/>
    <n v="0"/>
    <n v="0"/>
    <n v="0"/>
    <n v="0"/>
  </r>
  <r>
    <x v="1"/>
    <x v="3"/>
    <s v="007-Mosquito Abatement Distr           "/>
    <x v="6"/>
    <n v="9302"/>
    <n v="0.5"/>
    <n v="0"/>
    <n v="0"/>
    <n v="0"/>
    <n v="372817"/>
    <m/>
    <n v="186408.5"/>
    <n v="186408.5"/>
    <n v="8.3999999999999995E-5"/>
    <n v="15.658313999999999"/>
    <n v="0"/>
    <n v="0"/>
    <n v="0"/>
    <n v="9.3999999999999994E-5"/>
    <n v="0"/>
    <n v="15.658313999999999"/>
  </r>
  <r>
    <x v="1"/>
    <x v="3"/>
    <s v="008-Weber Basin Water - General        "/>
    <x v="6"/>
    <n v="9302"/>
    <n v="0.5"/>
    <n v="0"/>
    <n v="0"/>
    <n v="0"/>
    <n v="372817"/>
    <m/>
    <n v="186408.5"/>
    <n v="186408.5"/>
    <n v="1.3200000000000001E-4"/>
    <n v="24.605922000000003"/>
    <n v="0"/>
    <n v="0"/>
    <n v="0"/>
    <n v="1.46E-4"/>
    <n v="0"/>
    <n v="24.605922000000003"/>
  </r>
  <r>
    <x v="1"/>
    <x v="3"/>
    <s v="017-Central Weber Sewer Distr          "/>
    <x v="6"/>
    <n v="9302"/>
    <n v="0.5"/>
    <n v="0"/>
    <n v="0"/>
    <n v="0"/>
    <n v="372817"/>
    <m/>
    <n v="186408.5"/>
    <n v="186408.5"/>
    <n v="5.0299999999999997E-4"/>
    <n v="93.763475499999998"/>
    <n v="0"/>
    <n v="0"/>
    <n v="0"/>
    <n v="5.6400000000000005E-4"/>
    <n v="0"/>
    <n v="93.763475499999998"/>
  </r>
  <r>
    <x v="1"/>
    <x v="3"/>
    <s v="019-Ben Lomond Cemetery Distr"/>
    <x v="6"/>
    <n v="9302"/>
    <n v="0.5"/>
    <n v="0"/>
    <n v="0"/>
    <n v="0"/>
    <n v="372817"/>
    <m/>
    <n v="186408.5"/>
    <n v="186408.5"/>
    <n v="4.6999999999999997E-5"/>
    <n v="8.7611995"/>
    <n v="0"/>
    <n v="0"/>
    <n v="0"/>
    <n v="5.3999999999999998E-5"/>
    <n v="0"/>
    <n v="8.7611995"/>
  </r>
  <r>
    <x v="1"/>
    <x v="3"/>
    <s v="028-North Ogden City"/>
    <x v="6"/>
    <n v="9302"/>
    <n v="0.75"/>
    <n v="0"/>
    <n v="0"/>
    <n v="0"/>
    <n v="372817"/>
    <m/>
    <n v="279612.75"/>
    <n v="279612.75"/>
    <n v="1.0219999999999999E-3"/>
    <n v="285.7642305"/>
    <n v="0"/>
    <n v="0"/>
    <n v="0"/>
    <n v="1.1800000000000001E-3"/>
    <n v="0"/>
    <n v="285.7642305"/>
  </r>
  <r>
    <x v="1"/>
    <x v="3"/>
    <s v="038-Weber / Morgan Health              "/>
    <x v="6"/>
    <n v="9302"/>
    <n v="0.5"/>
    <n v="0"/>
    <n v="0"/>
    <n v="0"/>
    <n v="372817"/>
    <m/>
    <n v="186408.5"/>
    <n v="186408.5"/>
    <n v="8.2000000000000001E-5"/>
    <n v="15.285496999999999"/>
    <n v="0"/>
    <n v="0"/>
    <n v="0"/>
    <n v="9.2E-5"/>
    <n v="0"/>
    <n v="15.285496999999999"/>
  </r>
  <r>
    <x v="1"/>
    <x v="3"/>
    <s v="041-Weber County Judgment Levy"/>
    <x v="6"/>
    <n v="9302"/>
    <n v="0.5"/>
    <n v="0"/>
    <n v="0"/>
    <n v="0"/>
    <n v="372817"/>
    <m/>
    <n v="186408.5"/>
    <n v="186408.5"/>
    <n v="0"/>
    <n v="0"/>
    <n v="0"/>
    <n v="0"/>
    <n v="0"/>
    <n v="0"/>
    <n v="0"/>
    <n v="0"/>
  </r>
  <r>
    <x v="1"/>
    <x v="3"/>
    <s v="055-Paramedic Fund                     "/>
    <x v="6"/>
    <n v="9302"/>
    <n v="0.5"/>
    <n v="0"/>
    <n v="0"/>
    <n v="0"/>
    <n v="372817"/>
    <m/>
    <n v="186408.5"/>
    <n v="186408.5"/>
    <n v="1.36E-4"/>
    <n v="25.351555999999999"/>
    <n v="0"/>
    <n v="0"/>
    <n v="0"/>
    <n v="1.35E-4"/>
    <n v="0"/>
    <n v="25.351555999999999"/>
  </r>
  <r>
    <x v="1"/>
    <x v="3"/>
    <s v="071-Assess &amp; Collect / State           "/>
    <x v="6"/>
    <n v="9302"/>
    <n v="0"/>
    <n v="0"/>
    <n v="0"/>
    <n v="0"/>
    <n v="372817"/>
    <m/>
    <n v="0"/>
    <n v="0"/>
    <n v="1.2E-5"/>
    <n v="0"/>
    <n v="0"/>
    <n v="0"/>
    <n v="0"/>
    <n v="1.2E-5"/>
    <n v="0"/>
    <n v="0"/>
  </r>
  <r>
    <x v="1"/>
    <x v="3"/>
    <s v="072-Assess &amp; Collect / County          "/>
    <x v="6"/>
    <n v="9302"/>
    <n v="0"/>
    <n v="0"/>
    <n v="0"/>
    <n v="0"/>
    <n v="372817"/>
    <m/>
    <n v="0"/>
    <n v="0"/>
    <n v="2.14E-4"/>
    <n v="0"/>
    <n v="0"/>
    <n v="0"/>
    <n v="0"/>
    <n v="2.4000000000000001E-4"/>
    <n v="0"/>
    <n v="0"/>
  </r>
  <r>
    <x v="1"/>
    <x v="3"/>
    <s v="084-North Ogden Redev C B D"/>
    <x v="6"/>
    <n v="9302"/>
    <n v="0.75"/>
    <n v="0"/>
    <n v="0"/>
    <n v="0"/>
    <n v="372817"/>
    <m/>
    <n v="279612.75"/>
    <n v="279612.75"/>
    <n v="0"/>
    <n v="0"/>
    <n v="0"/>
    <n v="0"/>
    <n v="0"/>
    <n v="0"/>
    <n v="0"/>
    <n v="0"/>
  </r>
  <r>
    <x v="1"/>
    <x v="3"/>
    <s v="104-Weber School Judgment Levy"/>
    <x v="6"/>
    <n v="9302"/>
    <n v="0.35"/>
    <n v="0"/>
    <n v="0"/>
    <n v="0"/>
    <n v="372817"/>
    <m/>
    <n v="130485.95"/>
    <n v="130485.95"/>
    <n v="0"/>
    <n v="0"/>
    <n v="0"/>
    <n v="0"/>
    <n v="0"/>
    <n v="0"/>
    <n v="0"/>
    <n v="0"/>
  </r>
  <r>
    <x v="1"/>
    <x v="3"/>
    <s v="117-Weber Area 911 And Em Serv         "/>
    <x v="6"/>
    <n v="9302"/>
    <n v="0.5"/>
    <n v="0"/>
    <n v="0"/>
    <n v="0"/>
    <n v="372817"/>
    <m/>
    <n v="186408.5"/>
    <n v="186408.5"/>
    <n v="2.1499999999999999E-4"/>
    <n v="40.077827499999998"/>
    <n v="0"/>
    <n v="0"/>
    <n v="0"/>
    <n v="2.41E-4"/>
    <n v="0"/>
    <n v="40.077827499999998"/>
  </r>
  <r>
    <x v="1"/>
    <x v="3"/>
    <s v="119-North Ogden Judgment Levy"/>
    <x v="6"/>
    <n v="9302"/>
    <n v="0.75"/>
    <n v="0"/>
    <n v="0"/>
    <n v="0"/>
    <n v="372817"/>
    <m/>
    <n v="279612.75"/>
    <n v="279612.75"/>
    <n v="0"/>
    <n v="0"/>
    <n v="0"/>
    <n v="0"/>
    <n v="0"/>
    <n v="0"/>
    <n v="0"/>
    <n v="0"/>
  </r>
  <r>
    <x v="1"/>
    <x v="3"/>
    <s v="123-North View Fire Dist"/>
    <x v="6"/>
    <n v="9302"/>
    <n v="0.5"/>
    <n v="0"/>
    <n v="0"/>
    <n v="0"/>
    <n v="372817"/>
    <m/>
    <n v="186408.5"/>
    <n v="186408.5"/>
    <n v="8.9800000000000004E-4"/>
    <n v="167.39483300000001"/>
    <n v="0"/>
    <n v="0"/>
    <n v="0"/>
    <n v="1.0369999999999999E-3"/>
    <n v="0"/>
    <n v="167.39483300000001"/>
  </r>
  <r>
    <x v="1"/>
    <x v="3"/>
    <s v="133-No Ogden Redev Downtown CDA  (G2)"/>
    <x v="6"/>
    <n v="9302"/>
    <n v="0.75"/>
    <n v="0"/>
    <n v="0"/>
    <n v="0"/>
    <n v="372817"/>
    <m/>
    <n v="279612.75"/>
    <n v="279612.75"/>
    <n v="0"/>
    <n v="0"/>
    <n v="0"/>
    <n v="0"/>
    <n v="0"/>
    <n v="0"/>
    <n v="0"/>
    <n v="0"/>
  </r>
  <r>
    <x v="1"/>
    <x v="3"/>
    <s v="137-Charter School Weber"/>
    <x v="6"/>
    <n v="9302"/>
    <n v="0.35"/>
    <n v="0"/>
    <n v="0"/>
    <n v="0"/>
    <n v="372817"/>
    <m/>
    <n v="130485.95"/>
    <n v="130485.95"/>
    <n v="6.6000000000000005E-5"/>
    <n v="8.6120727000000006"/>
    <n v="0"/>
    <n v="0"/>
    <n v="0"/>
    <n v="6.2000000000000003E-5"/>
    <n v="0"/>
    <n v="8.6120727000000006"/>
  </r>
  <r>
    <x v="1"/>
    <x v="3"/>
    <s v="146-Weber County Flood Control"/>
    <x v="6"/>
    <n v="9302"/>
    <n v="0.5"/>
    <n v="0"/>
    <n v="0"/>
    <n v="0"/>
    <n v="372817"/>
    <m/>
    <n v="186408.5"/>
    <n v="186408.5"/>
    <n v="4.6E-5"/>
    <n v="8.5747909999999994"/>
    <n v="0"/>
    <n v="0"/>
    <n v="0"/>
    <n v="2.5999999999999998E-5"/>
    <n v="0"/>
    <n v="8.5747909999999994"/>
  </r>
  <r>
    <x v="1"/>
    <x v="3"/>
    <s v="001-Weber County General Fund          "/>
    <x v="7"/>
    <n v="9303"/>
    <n v="0.5"/>
    <n v="14793283"/>
    <n v="686993"/>
    <n v="7053145"/>
    <n v="28658"/>
    <m/>
    <n v="14329"/>
    <n v="7067474"/>
    <n v="1.4239999999999999E-3"/>
    <n v="10064.082976"/>
    <n v="968944"/>
    <n v="119"/>
    <n v="484412.5"/>
    <n v="1.72E-3"/>
    <n v="833.18949999999995"/>
    <n v="10897.272476"/>
  </r>
  <r>
    <x v="1"/>
    <x v="3"/>
    <s v="002-Weber County G O Bond Fund         "/>
    <x v="7"/>
    <n v="9303"/>
    <n v="0.5"/>
    <n v="14793283"/>
    <n v="686993"/>
    <n v="7053145"/>
    <n v="28658"/>
    <m/>
    <n v="14329"/>
    <n v="7067474"/>
    <n v="1.4100000000000001E-4"/>
    <n v="996.51383400000009"/>
    <n v="968944"/>
    <n v="119"/>
    <n v="484412.5"/>
    <n v="1.85E-4"/>
    <n v="89.616312499999992"/>
    <n v="1086.1301465000001"/>
  </r>
  <r>
    <x v="1"/>
    <x v="3"/>
    <s v="003-Library                            "/>
    <x v="7"/>
    <n v="9303"/>
    <n v="0.5"/>
    <n v="14793283"/>
    <n v="686993"/>
    <n v="7053145"/>
    <n v="28658"/>
    <m/>
    <n v="14329"/>
    <n v="7067474"/>
    <n v="4.7399999999999997E-4"/>
    <n v="3349.9826759999996"/>
    <n v="968944"/>
    <n v="119"/>
    <n v="484412.5"/>
    <n v="4.5800000000000002E-4"/>
    <n v="221.86092500000001"/>
    <n v="3571.8436009999996"/>
  </r>
  <r>
    <x v="1"/>
    <x v="3"/>
    <s v="005-Weber School District              "/>
    <x v="7"/>
    <n v="9303"/>
    <n v="0.35"/>
    <n v="14793283"/>
    <n v="686993"/>
    <n v="4937201.5"/>
    <n v="28658"/>
    <m/>
    <n v="10030.299999999999"/>
    <n v="4947231.8"/>
    <n v="5.4999999999999997E-3"/>
    <n v="27209.774899999997"/>
    <n v="968944"/>
    <n v="119"/>
    <n v="339088.75"/>
    <n v="5.8060000000000004E-3"/>
    <n v="1968.7492825000002"/>
    <n v="29178.524182499998"/>
  </r>
  <r>
    <x v="1"/>
    <x v="3"/>
    <s v="006-Statewide School Basic Levy"/>
    <x v="7"/>
    <n v="9303"/>
    <n v="0.35"/>
    <n v="14793283"/>
    <n v="686993"/>
    <n v="4937201.5"/>
    <n v="28658"/>
    <m/>
    <n v="10030.299999999999"/>
    <n v="4947231.8"/>
    <n v="0"/>
    <n v="0"/>
    <n v="968944"/>
    <n v="119"/>
    <n v="339088.75"/>
    <n v="0"/>
    <n v="0"/>
    <n v="0"/>
  </r>
  <r>
    <x v="1"/>
    <x v="3"/>
    <s v="007-Mosquito Abatement Distr           "/>
    <x v="7"/>
    <n v="9303"/>
    <n v="0.5"/>
    <n v="14793283"/>
    <n v="686993"/>
    <n v="7053145"/>
    <n v="28658"/>
    <m/>
    <n v="14329"/>
    <n v="7067474"/>
    <n v="8.3999999999999995E-5"/>
    <n v="593.66781600000002"/>
    <n v="968944"/>
    <n v="119"/>
    <n v="484412.5"/>
    <n v="9.3999999999999994E-5"/>
    <n v="45.534774999999996"/>
    <n v="639.20259099999998"/>
  </r>
  <r>
    <x v="1"/>
    <x v="3"/>
    <s v="008-Weber Basin Water - General        "/>
    <x v="7"/>
    <n v="9303"/>
    <n v="0.5"/>
    <n v="14793283"/>
    <n v="686993"/>
    <n v="7053145"/>
    <n v="28658"/>
    <m/>
    <n v="14329"/>
    <n v="7067474"/>
    <n v="1.3200000000000001E-4"/>
    <n v="932.90656800000011"/>
    <n v="968944"/>
    <n v="119"/>
    <n v="484412.5"/>
    <n v="1.46E-4"/>
    <n v="70.724225000000004"/>
    <n v="1003.6307930000002"/>
  </r>
  <r>
    <x v="1"/>
    <x v="3"/>
    <s v="017-Central Weber Sewer Distr          "/>
    <x v="7"/>
    <n v="9303"/>
    <n v="0.5"/>
    <n v="14793283"/>
    <n v="686993"/>
    <n v="7053145"/>
    <n v="28658"/>
    <m/>
    <n v="14329"/>
    <n v="7067474"/>
    <n v="5.0299999999999997E-4"/>
    <n v="3554.9394219999999"/>
    <n v="968944"/>
    <n v="119"/>
    <n v="484412.5"/>
    <n v="5.6400000000000005E-4"/>
    <n v="273.20865000000003"/>
    <n v="3828.148072"/>
  </r>
  <r>
    <x v="1"/>
    <x v="3"/>
    <s v="019-Ben Lomond Cemetery Distr"/>
    <x v="7"/>
    <n v="9303"/>
    <n v="0.5"/>
    <n v="14793283"/>
    <n v="686993"/>
    <n v="7053145"/>
    <n v="28658"/>
    <m/>
    <n v="14329"/>
    <n v="7067474"/>
    <n v="4.6999999999999997E-5"/>
    <n v="332.17127799999997"/>
    <n v="968944"/>
    <n v="119"/>
    <n v="484412.5"/>
    <n v="5.3999999999999998E-5"/>
    <n v="26.158275"/>
    <n v="358.32955299999998"/>
  </r>
  <r>
    <x v="1"/>
    <x v="3"/>
    <s v="028-North Ogden City"/>
    <x v="7"/>
    <n v="9303"/>
    <n v="0.75"/>
    <n v="14793283"/>
    <n v="686993"/>
    <n v="10579717.5"/>
    <n v="28658"/>
    <m/>
    <n v="21493.5"/>
    <n v="10601211"/>
    <n v="1.0219999999999999E-3"/>
    <n v="10834.437641999999"/>
    <n v="968944"/>
    <n v="119"/>
    <n v="726618.75"/>
    <n v="1.1800000000000001E-3"/>
    <n v="857.41012499999999"/>
    <n v="11691.847766999999"/>
  </r>
  <r>
    <x v="1"/>
    <x v="3"/>
    <s v="038-Weber / Morgan Health              "/>
    <x v="7"/>
    <n v="9303"/>
    <n v="0.5"/>
    <n v="14793283"/>
    <n v="686993"/>
    <n v="7053145"/>
    <n v="28658"/>
    <m/>
    <n v="14329"/>
    <n v="7067474"/>
    <n v="8.2000000000000001E-5"/>
    <n v="579.53286800000001"/>
    <n v="968944"/>
    <n v="119"/>
    <n v="484412.5"/>
    <n v="9.2E-5"/>
    <n v="44.565950000000001"/>
    <n v="624.09881800000005"/>
  </r>
  <r>
    <x v="1"/>
    <x v="3"/>
    <s v="041-Weber County Judgment Levy"/>
    <x v="7"/>
    <n v="9303"/>
    <n v="0.5"/>
    <n v="14793283"/>
    <n v="686993"/>
    <n v="7053145"/>
    <n v="28658"/>
    <m/>
    <n v="14329"/>
    <n v="7067474"/>
    <n v="0"/>
    <n v="0"/>
    <n v="968944"/>
    <n v="119"/>
    <n v="484412.5"/>
    <n v="0"/>
    <n v="0"/>
    <n v="0"/>
  </r>
  <r>
    <x v="1"/>
    <x v="3"/>
    <s v="055-Paramedic Fund                     "/>
    <x v="7"/>
    <n v="9303"/>
    <n v="0.5"/>
    <n v="14793283"/>
    <n v="686993"/>
    <n v="7053145"/>
    <n v="28658"/>
    <m/>
    <n v="14329"/>
    <n v="7067474"/>
    <n v="1.36E-4"/>
    <n v="961.17646400000001"/>
    <n v="968944"/>
    <n v="119"/>
    <n v="484412.5"/>
    <n v="1.35E-4"/>
    <n v="65.395687499999994"/>
    <n v="1026.5721515"/>
  </r>
  <r>
    <x v="1"/>
    <x v="3"/>
    <s v="071-Assess &amp; Collect / State           "/>
    <x v="7"/>
    <n v="9303"/>
    <n v="0"/>
    <n v="14793283"/>
    <n v="686993"/>
    <n v="0"/>
    <n v="28658"/>
    <m/>
    <n v="0"/>
    <n v="0"/>
    <n v="1.2E-5"/>
    <n v="0"/>
    <n v="968944"/>
    <n v="119"/>
    <n v="0"/>
    <n v="1.2E-5"/>
    <n v="0"/>
    <n v="0"/>
  </r>
  <r>
    <x v="1"/>
    <x v="3"/>
    <s v="072-Assess &amp; Collect / County          "/>
    <x v="7"/>
    <n v="9303"/>
    <n v="0"/>
    <n v="14793283"/>
    <n v="686993"/>
    <n v="0"/>
    <n v="28658"/>
    <m/>
    <n v="0"/>
    <n v="0"/>
    <n v="2.14E-4"/>
    <n v="0"/>
    <n v="968944"/>
    <n v="119"/>
    <n v="0"/>
    <n v="2.4000000000000001E-4"/>
    <n v="0"/>
    <n v="0"/>
  </r>
  <r>
    <x v="1"/>
    <x v="3"/>
    <s v="104-Weber School Judgment Levy"/>
    <x v="7"/>
    <n v="9303"/>
    <n v="0.35"/>
    <n v="14793283"/>
    <n v="686993"/>
    <n v="4937201.5"/>
    <n v="28658"/>
    <m/>
    <n v="10030.299999999999"/>
    <n v="4947231.8"/>
    <n v="0"/>
    <n v="0"/>
    <n v="968944"/>
    <n v="119"/>
    <n v="339088.75"/>
    <n v="0"/>
    <n v="0"/>
    <n v="0"/>
  </r>
  <r>
    <x v="1"/>
    <x v="3"/>
    <s v="117-Weber Area 911 And Em Serv         "/>
    <x v="7"/>
    <n v="9303"/>
    <n v="0.5"/>
    <n v="14793283"/>
    <n v="686993"/>
    <n v="7053145"/>
    <n v="28658"/>
    <m/>
    <n v="14329"/>
    <n v="7067474"/>
    <n v="2.1499999999999999E-4"/>
    <n v="1519.5069100000001"/>
    <n v="968944"/>
    <n v="119"/>
    <n v="484412.5"/>
    <n v="2.41E-4"/>
    <n v="116.74341250000001"/>
    <n v="1636.2503225"/>
  </r>
  <r>
    <x v="1"/>
    <x v="3"/>
    <s v="118-Weber Fire G.O. Bond-2006          "/>
    <x v="7"/>
    <n v="9303"/>
    <n v="0"/>
    <n v="14793283"/>
    <n v="686993"/>
    <n v="0"/>
    <n v="28658"/>
    <m/>
    <n v="0"/>
    <n v="0"/>
    <n v="4.8000000000000001E-5"/>
    <n v="0"/>
    <n v="968944"/>
    <n v="119"/>
    <n v="0"/>
    <n v="5.7000000000000003E-5"/>
    <n v="0"/>
    <n v="0"/>
  </r>
  <r>
    <x v="1"/>
    <x v="3"/>
    <s v="119-North Ogden Judgment Levy"/>
    <x v="7"/>
    <n v="9303"/>
    <n v="0.75"/>
    <n v="14793283"/>
    <n v="686993"/>
    <n v="10579717.5"/>
    <n v="28658"/>
    <m/>
    <n v="21493.5"/>
    <n v="10601211"/>
    <n v="0"/>
    <n v="0"/>
    <n v="968944"/>
    <n v="119"/>
    <n v="726618.75"/>
    <n v="0"/>
    <n v="0"/>
    <n v="0"/>
  </r>
  <r>
    <x v="1"/>
    <x v="3"/>
    <s v="123-North View Fire Dist"/>
    <x v="7"/>
    <n v="9303"/>
    <n v="0.5"/>
    <n v="14793283"/>
    <n v="686993"/>
    <n v="7053145"/>
    <n v="28658"/>
    <m/>
    <n v="14329"/>
    <n v="7067474"/>
    <n v="8.9800000000000004E-4"/>
    <n v="6346.5916520000001"/>
    <n v="968944"/>
    <n v="119"/>
    <n v="484412.5"/>
    <n v="1.0369999999999999E-3"/>
    <n v="502.33576249999999"/>
    <n v="6848.9274144999999"/>
  </r>
  <r>
    <x v="1"/>
    <x v="3"/>
    <s v="133-No Ogden Redev Downtown CDA  (G2)"/>
    <x v="7"/>
    <n v="9303"/>
    <n v="0.75"/>
    <n v="14793283"/>
    <n v="686993"/>
    <n v="10579717.5"/>
    <n v="28658"/>
    <m/>
    <n v="21493.5"/>
    <n v="10601211"/>
    <n v="0"/>
    <n v="0"/>
    <n v="968944"/>
    <n v="119"/>
    <n v="726618.75"/>
    <n v="0"/>
    <n v="0"/>
    <n v="0"/>
  </r>
  <r>
    <x v="1"/>
    <x v="3"/>
    <s v="137-Charter School Weber"/>
    <x v="7"/>
    <n v="9303"/>
    <n v="0.35"/>
    <n v="14793283"/>
    <n v="686993"/>
    <n v="4937201.5"/>
    <n v="28658"/>
    <m/>
    <n v="10030.299999999999"/>
    <n v="4947231.8"/>
    <n v="6.6000000000000005E-5"/>
    <n v="326.51729879999999"/>
    <n v="968944"/>
    <n v="119"/>
    <n v="339088.75"/>
    <n v="6.2000000000000003E-5"/>
    <n v="21.023502499999999"/>
    <n v="347.5408013"/>
  </r>
  <r>
    <x v="1"/>
    <x v="3"/>
    <s v="146-Weber County Flood Control"/>
    <x v="7"/>
    <n v="9303"/>
    <n v="0.5"/>
    <n v="14793283"/>
    <n v="686993"/>
    <n v="7053145"/>
    <n v="28658"/>
    <m/>
    <n v="14329"/>
    <n v="7067474"/>
    <n v="4.6E-5"/>
    <n v="325.10380400000003"/>
    <n v="968944"/>
    <n v="119"/>
    <n v="484412.5"/>
    <n v="2.5999999999999998E-5"/>
    <n v="12.594724999999999"/>
    <n v="337.69852900000001"/>
  </r>
  <r>
    <x v="2"/>
    <x v="4"/>
    <s v="001-Weber County General Fund          "/>
    <x v="8"/>
    <n v="8001"/>
    <n v="1"/>
    <n v="86011332"/>
    <n v="3053360"/>
    <n v="82957972"/>
    <n v="731802"/>
    <m/>
    <n v="731802"/>
    <n v="83689774"/>
    <n v="1.4239999999999999E-3"/>
    <n v="119174.238176"/>
    <n v="5453172"/>
    <n v="0"/>
    <n v="5453172"/>
    <n v="1.72E-3"/>
    <n v="9379.4558400000005"/>
    <n v="128553.69401599999"/>
  </r>
  <r>
    <x v="2"/>
    <x v="4"/>
    <s v="002-Weber County G O Bond Fund         "/>
    <x v="8"/>
    <n v="8001"/>
    <n v="1"/>
    <n v="86011332"/>
    <n v="3053360"/>
    <n v="82957972"/>
    <n v="731802"/>
    <m/>
    <n v="731802"/>
    <n v="83689774"/>
    <n v="1.4100000000000001E-4"/>
    <n v="11800.258134000002"/>
    <n v="5453172"/>
    <n v="0"/>
    <n v="5453172"/>
    <n v="1.85E-4"/>
    <n v="1008.83682"/>
    <n v="12809.094954000002"/>
  </r>
  <r>
    <x v="2"/>
    <x v="4"/>
    <s v="003-Library                            "/>
    <x v="8"/>
    <n v="8001"/>
    <n v="1"/>
    <n v="86011332"/>
    <n v="3053360"/>
    <n v="82957972"/>
    <n v="731802"/>
    <m/>
    <n v="731802"/>
    <n v="83689774"/>
    <n v="4.7399999999999997E-4"/>
    <n v="39668.952875999996"/>
    <n v="5453172"/>
    <n v="0"/>
    <n v="5453172"/>
    <n v="4.5800000000000002E-4"/>
    <n v="2497.552776"/>
    <n v="42166.505651999993"/>
  </r>
  <r>
    <x v="2"/>
    <x v="4"/>
    <s v="004-Ogden City School Distr"/>
    <x v="8"/>
    <n v="8001"/>
    <n v="1"/>
    <n v="86011332"/>
    <n v="3053360"/>
    <n v="82957972"/>
    <n v="731802"/>
    <m/>
    <n v="731802"/>
    <n v="83689774"/>
    <n v="7.4250000000000002E-3"/>
    <n v="621396.57195000001"/>
    <n v="5453172"/>
    <n v="0"/>
    <n v="5453172"/>
    <n v="7.8079999999999998E-3"/>
    <n v="42578.366975999998"/>
    <n v="663974.93892600003"/>
  </r>
  <r>
    <x v="2"/>
    <x v="4"/>
    <s v="006-Statewide School Basic Levy"/>
    <x v="8"/>
    <n v="8001"/>
    <n v="1"/>
    <n v="86011332"/>
    <n v="3053360"/>
    <n v="82957972"/>
    <n v="731802"/>
    <m/>
    <n v="731802"/>
    <n v="83689774"/>
    <n v="0"/>
    <n v="0"/>
    <n v="5453172"/>
    <n v="0"/>
    <n v="5453172"/>
    <n v="0"/>
    <n v="0"/>
    <n v="0"/>
  </r>
  <r>
    <x v="2"/>
    <x v="4"/>
    <s v="007-Mosquito Abatement Distr           "/>
    <x v="8"/>
    <n v="8001"/>
    <n v="1"/>
    <n v="86011332"/>
    <n v="3053360"/>
    <n v="82957972"/>
    <n v="731802"/>
    <m/>
    <n v="731802"/>
    <n v="83689774"/>
    <n v="8.3999999999999995E-5"/>
    <n v="7029.9410159999998"/>
    <n v="5453172"/>
    <n v="0"/>
    <n v="5453172"/>
    <n v="9.3999999999999994E-5"/>
    <n v="512.59816799999999"/>
    <n v="7542.5391839999993"/>
  </r>
  <r>
    <x v="2"/>
    <x v="4"/>
    <s v="008-Weber Basin Water - General        "/>
    <x v="8"/>
    <n v="8001"/>
    <n v="1"/>
    <n v="86011332"/>
    <n v="3053360"/>
    <n v="82957972"/>
    <n v="731802"/>
    <m/>
    <n v="731802"/>
    <n v="83689774"/>
    <n v="1.3200000000000001E-4"/>
    <n v="11047.050168000002"/>
    <n v="5453172"/>
    <n v="0"/>
    <n v="5453172"/>
    <n v="1.46E-4"/>
    <n v="796.16311199999996"/>
    <n v="11843.213280000002"/>
  </r>
  <r>
    <x v="2"/>
    <x v="4"/>
    <s v="009-Weber Basin Water - Ogden"/>
    <x v="8"/>
    <n v="8001"/>
    <n v="1"/>
    <n v="86011332"/>
    <n v="3053360"/>
    <n v="82957972"/>
    <n v="731802"/>
    <m/>
    <n v="731802"/>
    <n v="83689774"/>
    <n v="2.6699999999999998E-4"/>
    <n v="22345.169657999999"/>
    <n v="5453172"/>
    <n v="0"/>
    <n v="5453172"/>
    <n v="2.9500000000000001E-4"/>
    <n v="1608.6857400000001"/>
    <n v="23953.855398"/>
  </r>
  <r>
    <x v="2"/>
    <x v="4"/>
    <s v="017-Central Weber Sewer Distr          "/>
    <x v="8"/>
    <n v="8001"/>
    <n v="1"/>
    <n v="86011332"/>
    <n v="3053360"/>
    <n v="82957972"/>
    <n v="731802"/>
    <m/>
    <n v="731802"/>
    <n v="83689774"/>
    <n v="5.0299999999999997E-4"/>
    <n v="42095.956321999998"/>
    <n v="5453172"/>
    <n v="0"/>
    <n v="5453172"/>
    <n v="5.6400000000000005E-4"/>
    <n v="3075.5890080000004"/>
    <n v="45171.545330000001"/>
  </r>
  <r>
    <x v="2"/>
    <x v="4"/>
    <s v="029-Ogden City"/>
    <x v="8"/>
    <n v="8001"/>
    <n v="1"/>
    <n v="86011332"/>
    <n v="3053360"/>
    <n v="82957972"/>
    <n v="731802"/>
    <m/>
    <n v="731802"/>
    <n v="83689774"/>
    <n v="2.3969999999999998E-3"/>
    <n v="200604.388278"/>
    <n v="5453172"/>
    <n v="0"/>
    <n v="5453172"/>
    <n v="2.6510000000000001E-3"/>
    <n v="14456.358972"/>
    <n v="215060.74724999999"/>
  </r>
  <r>
    <x v="2"/>
    <x v="4"/>
    <s v="038-Weber / Morgan Health              "/>
    <x v="8"/>
    <n v="8001"/>
    <n v="1"/>
    <n v="86011332"/>
    <n v="3053360"/>
    <n v="82957972"/>
    <n v="731802"/>
    <m/>
    <n v="731802"/>
    <n v="83689774"/>
    <n v="8.2000000000000001E-5"/>
    <n v="6862.5614679999999"/>
    <n v="5453172"/>
    <n v="0"/>
    <n v="5453172"/>
    <n v="9.2E-5"/>
    <n v="501.691824"/>
    <n v="7364.2532919999994"/>
  </r>
  <r>
    <x v="2"/>
    <x v="4"/>
    <s v="045-Ogden Redev C B D Mall #1"/>
    <x v="8"/>
    <n v="8001"/>
    <n v="1"/>
    <n v="86011332"/>
    <n v="3053360"/>
    <n v="82957972"/>
    <n v="731802"/>
    <m/>
    <n v="731802"/>
    <n v="83689774"/>
    <n v="0"/>
    <n v="0"/>
    <n v="5453172"/>
    <n v="0"/>
    <n v="5453172"/>
    <n v="0"/>
    <n v="0"/>
    <n v="0"/>
  </r>
  <r>
    <x v="2"/>
    <x v="4"/>
    <s v="055-Paramedic Fund                     "/>
    <x v="8"/>
    <n v="8001"/>
    <n v="1"/>
    <n v="86011332"/>
    <n v="3053360"/>
    <n v="82957972"/>
    <n v="731802"/>
    <m/>
    <n v="731802"/>
    <n v="83689774"/>
    <n v="1.36E-4"/>
    <n v="11381.809264"/>
    <n v="5453172"/>
    <n v="0"/>
    <n v="5453172"/>
    <n v="1.35E-4"/>
    <n v="736.17822000000001"/>
    <n v="12117.987483999999"/>
  </r>
  <r>
    <x v="2"/>
    <x v="4"/>
    <s v="071-Assess &amp; Collect / State           "/>
    <x v="8"/>
    <n v="8001"/>
    <n v="1"/>
    <n v="86011332"/>
    <n v="3053360"/>
    <n v="82957972"/>
    <n v="731802"/>
    <m/>
    <n v="731802"/>
    <n v="83689774"/>
    <n v="1.2E-5"/>
    <n v="1004.277288"/>
    <n v="5453172"/>
    <n v="0"/>
    <n v="5453172"/>
    <n v="1.2E-5"/>
    <n v="65.438063999999997"/>
    <n v="1069.7153519999999"/>
  </r>
  <r>
    <x v="2"/>
    <x v="4"/>
    <s v="072-Assess &amp; Collect / County          "/>
    <x v="8"/>
    <n v="8001"/>
    <n v="1"/>
    <n v="86011332"/>
    <n v="3053360"/>
    <n v="82957972"/>
    <n v="731802"/>
    <m/>
    <n v="731802"/>
    <n v="83689774"/>
    <n v="2.14E-4"/>
    <n v="17909.611636000001"/>
    <n v="5453172"/>
    <n v="0"/>
    <n v="5453172"/>
    <n v="2.4000000000000001E-4"/>
    <n v="1308.7612799999999"/>
    <n v="19218.372916"/>
  </r>
  <r>
    <x v="2"/>
    <x v="4"/>
    <s v="117-Weber Area 911 And Em Serv         "/>
    <x v="8"/>
    <n v="8001"/>
    <n v="1"/>
    <n v="86011332"/>
    <n v="3053360"/>
    <n v="82957972"/>
    <n v="731802"/>
    <m/>
    <n v="731802"/>
    <n v="83689774"/>
    <n v="2.1499999999999999E-4"/>
    <n v="17993.30141"/>
    <n v="5453172"/>
    <n v="0"/>
    <n v="5453172"/>
    <n v="2.41E-4"/>
    <n v="1314.2144519999999"/>
    <n v="19307.515862"/>
  </r>
  <r>
    <x v="2"/>
    <x v="4"/>
    <s v="122-Ogden School Judgment Levy"/>
    <x v="8"/>
    <n v="8001"/>
    <n v="1"/>
    <n v="86011332"/>
    <n v="3053360"/>
    <n v="82957972"/>
    <n v="731802"/>
    <m/>
    <n v="731802"/>
    <n v="83689774"/>
    <n v="0"/>
    <n v="0"/>
    <n v="5453172"/>
    <n v="0"/>
    <n v="5453172"/>
    <n v="0"/>
    <n v="0"/>
    <n v="0"/>
  </r>
  <r>
    <x v="2"/>
    <x v="4"/>
    <s v="136-Charter School Ogden"/>
    <x v="8"/>
    <n v="8001"/>
    <n v="1"/>
    <n v="86011332"/>
    <n v="3053360"/>
    <n v="82957972"/>
    <n v="731802"/>
    <m/>
    <n v="731802"/>
    <n v="83689774"/>
    <n v="1.6000000000000001E-4"/>
    <n v="13390.363840000002"/>
    <n v="5453172"/>
    <n v="0"/>
    <n v="5453172"/>
    <n v="1.76E-4"/>
    <n v="959.75827199999992"/>
    <n v="14350.122112000001"/>
  </r>
  <r>
    <x v="2"/>
    <x v="4"/>
    <s v="146-Weber County Flood Control"/>
    <x v="8"/>
    <n v="8001"/>
    <n v="1"/>
    <n v="86011332"/>
    <n v="3053360"/>
    <n v="82957972"/>
    <n v="731802"/>
    <m/>
    <n v="731802"/>
    <n v="83689774"/>
    <n v="4.6E-5"/>
    <n v="3849.7296040000001"/>
    <n v="5453172"/>
    <n v="0"/>
    <n v="5453172"/>
    <n v="2.5999999999999998E-5"/>
    <n v="141.78247199999998"/>
    <n v="3991.512076"/>
  </r>
  <r>
    <x v="2"/>
    <x v="4"/>
    <s v="001-Weber County General Fund          "/>
    <x v="9"/>
    <n v="8001"/>
    <n v="1"/>
    <n v="0"/>
    <m/>
    <n v="0"/>
    <n v="297590"/>
    <n v="107848"/>
    <n v="189742"/>
    <n v="189742"/>
    <n v="1.4239999999999999E-3"/>
    <n v="270.19260800000001"/>
    <n v="0"/>
    <n v="0"/>
    <n v="0"/>
    <n v="1.72E-3"/>
    <n v="0"/>
    <n v="270.19260800000001"/>
  </r>
  <r>
    <x v="2"/>
    <x v="4"/>
    <s v="002-Weber County G O Bond Fund         "/>
    <x v="9"/>
    <n v="8001"/>
    <n v="1"/>
    <n v="0"/>
    <m/>
    <n v="0"/>
    <n v="297590"/>
    <n v="107848"/>
    <n v="189742"/>
    <n v="189742"/>
    <n v="1.4100000000000001E-4"/>
    <n v="26.753622000000004"/>
    <n v="0"/>
    <n v="0"/>
    <n v="0"/>
    <n v="1.85E-4"/>
    <n v="0"/>
    <n v="26.753622000000004"/>
  </r>
  <r>
    <x v="2"/>
    <x v="4"/>
    <s v="003-Library                            "/>
    <x v="9"/>
    <n v="8001"/>
    <n v="1"/>
    <n v="0"/>
    <m/>
    <n v="0"/>
    <n v="297590"/>
    <n v="107848"/>
    <n v="189742"/>
    <n v="189742"/>
    <n v="4.7399999999999997E-4"/>
    <n v="89.937708000000001"/>
    <n v="0"/>
    <n v="0"/>
    <n v="0"/>
    <n v="4.5800000000000002E-4"/>
    <n v="0"/>
    <n v="89.937708000000001"/>
  </r>
  <r>
    <x v="2"/>
    <x v="4"/>
    <s v="004-Ogden City School Distr"/>
    <x v="9"/>
    <n v="8001"/>
    <n v="1"/>
    <n v="0"/>
    <m/>
    <n v="0"/>
    <n v="297590"/>
    <n v="107848"/>
    <n v="189742"/>
    <n v="189742"/>
    <n v="7.4250000000000002E-3"/>
    <n v="1408.8343500000001"/>
    <n v="0"/>
    <n v="0"/>
    <n v="0"/>
    <n v="7.8079999999999998E-3"/>
    <n v="0"/>
    <n v="1408.8343500000001"/>
  </r>
  <r>
    <x v="2"/>
    <x v="4"/>
    <s v="006-Statewide School Basic Levy"/>
    <x v="9"/>
    <n v="8001"/>
    <n v="1"/>
    <n v="0"/>
    <m/>
    <n v="0"/>
    <n v="297590"/>
    <n v="107848"/>
    <n v="189742"/>
    <n v="189742"/>
    <n v="0"/>
    <n v="0"/>
    <n v="0"/>
    <n v="0"/>
    <n v="0"/>
    <n v="0"/>
    <n v="0"/>
    <n v="0"/>
  </r>
  <r>
    <x v="2"/>
    <x v="4"/>
    <s v="007-Mosquito Abatement Distr           "/>
    <x v="9"/>
    <n v="8001"/>
    <n v="1"/>
    <n v="0"/>
    <m/>
    <n v="0"/>
    <n v="297590"/>
    <n v="107848"/>
    <n v="189742"/>
    <n v="189742"/>
    <n v="8.3999999999999995E-5"/>
    <n v="15.938327999999998"/>
    <n v="0"/>
    <n v="0"/>
    <n v="0"/>
    <n v="9.3999999999999994E-5"/>
    <n v="0"/>
    <n v="15.938327999999998"/>
  </r>
  <r>
    <x v="2"/>
    <x v="4"/>
    <s v="008-Weber Basin Water - General        "/>
    <x v="9"/>
    <n v="8001"/>
    <n v="1"/>
    <n v="0"/>
    <m/>
    <n v="0"/>
    <n v="297590"/>
    <n v="107848"/>
    <n v="189742"/>
    <n v="189742"/>
    <n v="1.3200000000000001E-4"/>
    <n v="25.045944000000002"/>
    <n v="0"/>
    <n v="0"/>
    <n v="0"/>
    <n v="1.46E-4"/>
    <n v="0"/>
    <n v="25.045944000000002"/>
  </r>
  <r>
    <x v="2"/>
    <x v="4"/>
    <s v="009-Weber Basin Water - Ogden"/>
    <x v="9"/>
    <n v="8001"/>
    <n v="1"/>
    <n v="0"/>
    <m/>
    <n v="0"/>
    <n v="297590"/>
    <n v="107848"/>
    <n v="189742"/>
    <n v="189742"/>
    <n v="2.6699999999999998E-4"/>
    <n v="50.661113999999998"/>
    <n v="0"/>
    <n v="0"/>
    <n v="0"/>
    <n v="2.9500000000000001E-4"/>
    <n v="0"/>
    <n v="50.661113999999998"/>
  </r>
  <r>
    <x v="2"/>
    <x v="4"/>
    <s v="029-Ogden City"/>
    <x v="9"/>
    <n v="8001"/>
    <n v="1"/>
    <n v="0"/>
    <m/>
    <n v="0"/>
    <n v="297590"/>
    <n v="107848"/>
    <n v="189742"/>
    <n v="189742"/>
    <n v="2.3969999999999998E-3"/>
    <n v="454.81157399999995"/>
    <n v="0"/>
    <n v="0"/>
    <n v="0"/>
    <n v="2.6510000000000001E-3"/>
    <n v="0"/>
    <n v="454.81157399999995"/>
  </r>
  <r>
    <x v="2"/>
    <x v="4"/>
    <s v="038-Weber / Morgan Health              "/>
    <x v="9"/>
    <n v="8001"/>
    <n v="1"/>
    <n v="0"/>
    <m/>
    <n v="0"/>
    <n v="297590"/>
    <n v="107848"/>
    <n v="189742"/>
    <n v="189742"/>
    <n v="8.2000000000000001E-5"/>
    <n v="15.558844000000001"/>
    <n v="0"/>
    <n v="0"/>
    <n v="0"/>
    <n v="9.2E-5"/>
    <n v="0"/>
    <n v="15.558844000000001"/>
  </r>
  <r>
    <x v="2"/>
    <x v="4"/>
    <s v="045-Ogden Redev C B D Mall #1"/>
    <x v="9"/>
    <n v="8001"/>
    <n v="1"/>
    <n v="0"/>
    <m/>
    <n v="0"/>
    <n v="297590"/>
    <n v="107848"/>
    <n v="189742"/>
    <n v="189742"/>
    <n v="0"/>
    <n v="0"/>
    <n v="0"/>
    <n v="0"/>
    <n v="0"/>
    <n v="0"/>
    <n v="0"/>
    <n v="0"/>
  </r>
  <r>
    <x v="2"/>
    <x v="4"/>
    <s v="055-Paramedic Fund                     "/>
    <x v="9"/>
    <n v="8001"/>
    <n v="1"/>
    <n v="0"/>
    <m/>
    <n v="0"/>
    <n v="297590"/>
    <n v="107848"/>
    <n v="189742"/>
    <n v="189742"/>
    <n v="1.36E-4"/>
    <n v="25.804911999999998"/>
    <n v="0"/>
    <n v="0"/>
    <n v="0"/>
    <n v="1.35E-4"/>
    <n v="0"/>
    <n v="25.804911999999998"/>
  </r>
  <r>
    <x v="2"/>
    <x v="4"/>
    <s v="071-Assess &amp; Collect / State           "/>
    <x v="9"/>
    <n v="8001"/>
    <n v="1"/>
    <n v="0"/>
    <m/>
    <n v="0"/>
    <n v="297590"/>
    <n v="107848"/>
    <n v="189742"/>
    <n v="189742"/>
    <n v="1.2E-5"/>
    <n v="2.276904"/>
    <n v="0"/>
    <n v="0"/>
    <n v="0"/>
    <n v="1.2E-5"/>
    <n v="0"/>
    <n v="2.276904"/>
  </r>
  <r>
    <x v="2"/>
    <x v="4"/>
    <s v="072-Assess &amp; Collect / County          "/>
    <x v="9"/>
    <n v="8001"/>
    <n v="1"/>
    <n v="0"/>
    <m/>
    <n v="0"/>
    <n v="297590"/>
    <n v="107848"/>
    <n v="189742"/>
    <n v="189742"/>
    <n v="2.14E-4"/>
    <n v="40.604787999999999"/>
    <n v="0"/>
    <n v="0"/>
    <n v="0"/>
    <n v="2.4000000000000001E-4"/>
    <n v="0"/>
    <n v="40.604787999999999"/>
  </r>
  <r>
    <x v="2"/>
    <x v="4"/>
    <s v="117-Weber Area 911 And Em Serv         "/>
    <x v="9"/>
    <n v="8001"/>
    <n v="1"/>
    <n v="0"/>
    <m/>
    <n v="0"/>
    <n v="297590"/>
    <n v="107848"/>
    <n v="189742"/>
    <n v="189742"/>
    <n v="2.1499999999999999E-4"/>
    <n v="40.794530000000002"/>
    <n v="0"/>
    <n v="0"/>
    <n v="0"/>
    <n v="2.41E-4"/>
    <n v="0"/>
    <n v="40.794530000000002"/>
  </r>
  <r>
    <x v="2"/>
    <x v="4"/>
    <s v="122-Ogden School Judgment Levy"/>
    <x v="9"/>
    <n v="8001"/>
    <n v="1"/>
    <n v="0"/>
    <m/>
    <n v="0"/>
    <n v="297590"/>
    <n v="107848"/>
    <n v="189742"/>
    <n v="189742"/>
    <n v="0"/>
    <n v="0"/>
    <n v="0"/>
    <n v="0"/>
    <n v="0"/>
    <n v="0"/>
    <n v="0"/>
    <n v="0"/>
  </r>
  <r>
    <x v="2"/>
    <x v="4"/>
    <s v="136-Charter School Ogden"/>
    <x v="9"/>
    <n v="8001"/>
    <n v="1"/>
    <n v="0"/>
    <m/>
    <n v="0"/>
    <n v="297590"/>
    <n v="107848"/>
    <n v="189742"/>
    <n v="189742"/>
    <n v="1.6000000000000001E-4"/>
    <n v="30.358720000000002"/>
    <n v="0"/>
    <n v="0"/>
    <n v="0"/>
    <n v="1.76E-4"/>
    <n v="0"/>
    <n v="30.358720000000002"/>
  </r>
  <r>
    <x v="2"/>
    <x v="4"/>
    <s v="146-Weber County Flood Control"/>
    <x v="9"/>
    <n v="8001"/>
    <n v="1"/>
    <n v="0"/>
    <m/>
    <n v="0"/>
    <n v="297590"/>
    <n v="107848"/>
    <n v="189742"/>
    <n v="189742"/>
    <n v="4.6E-5"/>
    <n v="8.7281320000000004"/>
    <n v="0"/>
    <n v="0"/>
    <n v="0"/>
    <n v="2.5999999999999998E-5"/>
    <n v="0"/>
    <n v="8.7281320000000004"/>
  </r>
  <r>
    <x v="2"/>
    <x v="5"/>
    <s v="001-Weber County General Fund          "/>
    <x v="10"/>
    <n v="8012"/>
    <n v="1"/>
    <n v="17136565"/>
    <n v="2057529"/>
    <n v="15079036"/>
    <n v="111866"/>
    <m/>
    <n v="111866"/>
    <n v="15190902"/>
    <n v="1.4239999999999999E-3"/>
    <n v="21631.844448"/>
    <n v="1904798"/>
    <n v="8841"/>
    <n v="1895957"/>
    <n v="1.72E-3"/>
    <n v="3261.0460399999997"/>
    <n v="24892.890488000001"/>
  </r>
  <r>
    <x v="2"/>
    <x v="5"/>
    <s v="002-Weber County G O Bond Fund         "/>
    <x v="10"/>
    <n v="8012"/>
    <n v="1"/>
    <n v="17136565"/>
    <n v="2057529"/>
    <n v="15079036"/>
    <n v="111866"/>
    <m/>
    <n v="111866"/>
    <n v="15190902"/>
    <n v="1.4100000000000001E-4"/>
    <n v="2141.9171820000001"/>
    <n v="1904798"/>
    <n v="8841"/>
    <n v="1895957"/>
    <n v="1.85E-4"/>
    <n v="350.75204500000001"/>
    <n v="2492.6692270000003"/>
  </r>
  <r>
    <x v="2"/>
    <x v="5"/>
    <s v="003-Library                            "/>
    <x v="10"/>
    <n v="8012"/>
    <n v="1"/>
    <n v="17136565"/>
    <n v="2057529"/>
    <n v="15079036"/>
    <n v="111866"/>
    <m/>
    <n v="111866"/>
    <n v="15190902"/>
    <n v="4.7399999999999997E-4"/>
    <n v="7200.4875480000001"/>
    <n v="1904798"/>
    <n v="8841"/>
    <n v="1895957"/>
    <n v="4.5800000000000002E-4"/>
    <n v="868.34830600000009"/>
    <n v="8068.8358539999999"/>
  </r>
  <r>
    <x v="2"/>
    <x v="5"/>
    <s v="004-Ogden City School Distr"/>
    <x v="10"/>
    <n v="8012"/>
    <n v="0.6"/>
    <n v="17136565"/>
    <n v="2057529"/>
    <n v="9047421.5999999996"/>
    <n v="111866"/>
    <m/>
    <n v="67119.599999999991"/>
    <n v="9114541.1999999993"/>
    <n v="7.4250000000000002E-3"/>
    <n v="67675.468410000001"/>
    <n v="1904798"/>
    <n v="8841"/>
    <n v="1137574.2"/>
    <n v="7.8079999999999998E-3"/>
    <n v="8882.1793535999986"/>
    <n v="76557.647763600005"/>
  </r>
  <r>
    <x v="2"/>
    <x v="5"/>
    <s v="006-Statewide School Basic Levy"/>
    <x v="10"/>
    <n v="8012"/>
    <n v="0.6"/>
    <n v="17136565"/>
    <n v="2057529"/>
    <n v="9047421.5999999996"/>
    <n v="111866"/>
    <m/>
    <n v="67119.599999999991"/>
    <n v="9114541.1999999993"/>
    <n v="0"/>
    <n v="0"/>
    <n v="1904798"/>
    <n v="8841"/>
    <n v="1137574.2"/>
    <n v="0"/>
    <n v="0"/>
    <n v="0"/>
  </r>
  <r>
    <x v="2"/>
    <x v="5"/>
    <s v="007-Mosquito Abatement Distr           "/>
    <x v="10"/>
    <n v="8012"/>
    <n v="1"/>
    <n v="17136565"/>
    <n v="2057529"/>
    <n v="15079036"/>
    <n v="111866"/>
    <m/>
    <n v="111866"/>
    <n v="15190902"/>
    <n v="8.3999999999999995E-5"/>
    <n v="1276.035768"/>
    <n v="1904798"/>
    <n v="8841"/>
    <n v="1895957"/>
    <n v="9.3999999999999994E-5"/>
    <n v="178.21995799999999"/>
    <n v="1454.2557259999999"/>
  </r>
  <r>
    <x v="2"/>
    <x v="5"/>
    <s v="008-Weber Basin Water - General        "/>
    <x v="10"/>
    <n v="8012"/>
    <n v="1"/>
    <n v="17136565"/>
    <n v="2057529"/>
    <n v="15079036"/>
    <n v="111866"/>
    <m/>
    <n v="111866"/>
    <n v="15190902"/>
    <n v="1.3200000000000001E-4"/>
    <n v="2005.1990640000001"/>
    <n v="1904798"/>
    <n v="8841"/>
    <n v="1895957"/>
    <n v="1.46E-4"/>
    <n v="276.80972200000002"/>
    <n v="2282.0087860000003"/>
  </r>
  <r>
    <x v="2"/>
    <x v="5"/>
    <s v="009-Weber Basin Water - Ogden"/>
    <x v="10"/>
    <n v="8012"/>
    <n v="1"/>
    <n v="17136565"/>
    <n v="2057529"/>
    <n v="15079036"/>
    <n v="111866"/>
    <m/>
    <n v="111866"/>
    <n v="15190902"/>
    <n v="2.6699999999999998E-4"/>
    <n v="4055.9708339999997"/>
    <n v="1904798"/>
    <n v="8841"/>
    <n v="1895957"/>
    <n v="2.9500000000000001E-4"/>
    <n v="559.30731500000002"/>
    <n v="4615.2781489999998"/>
  </r>
  <r>
    <x v="2"/>
    <x v="5"/>
    <s v="017-Central Weber Sewer Distr          "/>
    <x v="10"/>
    <n v="8012"/>
    <n v="1"/>
    <n v="17136565"/>
    <n v="2057529"/>
    <n v="15079036"/>
    <n v="111866"/>
    <m/>
    <n v="111866"/>
    <n v="15190902"/>
    <n v="5.0299999999999997E-4"/>
    <n v="7641.0237059999999"/>
    <n v="1904798"/>
    <n v="8841"/>
    <n v="1895957"/>
    <n v="5.6400000000000005E-4"/>
    <n v="1069.3197480000001"/>
    <n v="8710.3434539999998"/>
  </r>
  <r>
    <x v="2"/>
    <x v="5"/>
    <s v="029-Ogden City"/>
    <x v="10"/>
    <n v="8012"/>
    <n v="1"/>
    <n v="17136565"/>
    <n v="2057529"/>
    <n v="15079036"/>
    <n v="111866"/>
    <m/>
    <n v="111866"/>
    <n v="15190902"/>
    <n v="2.3969999999999998E-3"/>
    <n v="36412.592094"/>
    <n v="1904798"/>
    <n v="8841"/>
    <n v="1895957"/>
    <n v="2.6510000000000001E-3"/>
    <n v="5026.1820070000003"/>
    <n v="41438.774101000003"/>
  </r>
  <r>
    <x v="2"/>
    <x v="5"/>
    <s v="038-Weber / Morgan Health              "/>
    <x v="10"/>
    <n v="8012"/>
    <n v="1"/>
    <n v="17136565"/>
    <n v="2057529"/>
    <n v="15079036"/>
    <n v="111866"/>
    <m/>
    <n v="111866"/>
    <n v="15190902"/>
    <n v="8.2000000000000001E-5"/>
    <n v="1245.6539640000001"/>
    <n v="1904798"/>
    <n v="8841"/>
    <n v="1895957"/>
    <n v="9.2E-5"/>
    <n v="174.428044"/>
    <n v="1420.0820080000001"/>
  </r>
  <r>
    <x v="2"/>
    <x v="5"/>
    <s v="055-Paramedic Fund                     "/>
    <x v="10"/>
    <n v="8012"/>
    <n v="1"/>
    <n v="17136565"/>
    <n v="2057529"/>
    <n v="15079036"/>
    <n v="111866"/>
    <m/>
    <n v="111866"/>
    <n v="15190902"/>
    <n v="1.36E-4"/>
    <n v="2065.9626720000001"/>
    <n v="1904798"/>
    <n v="8841"/>
    <n v="1895957"/>
    <n v="1.35E-4"/>
    <n v="255.954195"/>
    <n v="2321.9168669999999"/>
  </r>
  <r>
    <x v="2"/>
    <x v="5"/>
    <s v="071-Assess &amp; Collect / State           "/>
    <x v="10"/>
    <n v="8012"/>
    <n v="1"/>
    <n v="17136565"/>
    <n v="2057529"/>
    <n v="15079036"/>
    <n v="111866"/>
    <m/>
    <n v="111866"/>
    <n v="15190902"/>
    <n v="1.2E-5"/>
    <n v="182.29082400000001"/>
    <n v="1904798"/>
    <n v="8841"/>
    <n v="1895957"/>
    <n v="1.2E-5"/>
    <n v="22.751484000000001"/>
    <n v="205.04230800000002"/>
  </r>
  <r>
    <x v="2"/>
    <x v="5"/>
    <s v="072-Assess &amp; Collect / County          "/>
    <x v="10"/>
    <n v="8012"/>
    <n v="1"/>
    <n v="17136565"/>
    <n v="2057529"/>
    <n v="15079036"/>
    <n v="111866"/>
    <m/>
    <n v="111866"/>
    <n v="15190902"/>
    <n v="2.14E-4"/>
    <n v="3250.853028"/>
    <n v="1904798"/>
    <n v="8841"/>
    <n v="1895957"/>
    <n v="2.4000000000000001E-4"/>
    <n v="455.02967999999998"/>
    <n v="3705.8827080000001"/>
  </r>
  <r>
    <x v="2"/>
    <x v="5"/>
    <s v="073-Ogden Redev 12 Street #10"/>
    <x v="10"/>
    <n v="8012"/>
    <n v="1"/>
    <n v="17136565"/>
    <n v="2057529"/>
    <n v="15079036"/>
    <n v="111866"/>
    <m/>
    <n v="111866"/>
    <n v="15190902"/>
    <n v="0"/>
    <n v="0"/>
    <n v="1904798"/>
    <n v="8841"/>
    <n v="1895957"/>
    <n v="0"/>
    <n v="0"/>
    <n v="0"/>
  </r>
  <r>
    <x v="2"/>
    <x v="5"/>
    <s v="117-Weber Area 911 And Em Serv         "/>
    <x v="10"/>
    <n v="8012"/>
    <n v="1"/>
    <n v="17136565"/>
    <n v="2057529"/>
    <n v="15079036"/>
    <n v="111866"/>
    <m/>
    <n v="111866"/>
    <n v="15190902"/>
    <n v="2.1499999999999999E-4"/>
    <n v="3266.0439299999998"/>
    <n v="1904798"/>
    <n v="8841"/>
    <n v="1895957"/>
    <n v="2.41E-4"/>
    <n v="456.92563699999999"/>
    <n v="3722.9695669999996"/>
  </r>
  <r>
    <x v="2"/>
    <x v="5"/>
    <s v="122-Ogden School Judgment Levy"/>
    <x v="10"/>
    <n v="8012"/>
    <n v="0.6"/>
    <n v="17136565"/>
    <n v="2057529"/>
    <n v="9047421.5999999996"/>
    <n v="111866"/>
    <m/>
    <n v="67119.599999999991"/>
    <n v="9114541.1999999993"/>
    <n v="0"/>
    <n v="0"/>
    <n v="1904798"/>
    <n v="8841"/>
    <n v="1137574.2"/>
    <n v="0"/>
    <n v="0"/>
    <n v="0"/>
  </r>
  <r>
    <x v="2"/>
    <x v="5"/>
    <s v="136-Charter School Ogden"/>
    <x v="10"/>
    <n v="8012"/>
    <n v="0.6"/>
    <n v="17136565"/>
    <n v="2057529"/>
    <n v="9047421.5999999996"/>
    <n v="111866"/>
    <m/>
    <n v="67119.599999999991"/>
    <n v="9114541.1999999993"/>
    <n v="1.6000000000000001E-4"/>
    <n v="1458.3265919999999"/>
    <n v="1904798"/>
    <n v="8841"/>
    <n v="1137574.2"/>
    <n v="1.76E-4"/>
    <n v="200.21305919999998"/>
    <n v="1658.5396511999998"/>
  </r>
  <r>
    <x v="2"/>
    <x v="5"/>
    <s v="146-Weber County Flood Control"/>
    <x v="10"/>
    <n v="8012"/>
    <n v="1"/>
    <n v="17136565"/>
    <n v="2057529"/>
    <n v="15079036"/>
    <n v="111866"/>
    <m/>
    <n v="111866"/>
    <n v="15190902"/>
    <n v="4.6E-5"/>
    <n v="698.78149199999996"/>
    <n v="1904798"/>
    <n v="8841"/>
    <n v="1895957"/>
    <n v="2.5999999999999998E-5"/>
    <n v="49.294881999999994"/>
    <n v="748.07637399999999"/>
  </r>
  <r>
    <x v="2"/>
    <x v="5"/>
    <s v="001-Weber County General Fund          "/>
    <x v="11"/>
    <n v="8012"/>
    <n v="1"/>
    <n v="0"/>
    <m/>
    <n v="0"/>
    <n v="55013"/>
    <n v="64498"/>
    <n v="-9485"/>
    <n v="-9485"/>
    <n v="1.4239999999999999E-3"/>
    <n v="-13.506639999999999"/>
    <n v="0"/>
    <n v="0"/>
    <n v="0"/>
    <n v="1.72E-3"/>
    <n v="0"/>
    <n v="-13.506639999999999"/>
  </r>
  <r>
    <x v="2"/>
    <x v="5"/>
    <s v="002-Weber County G O Bond Fund         "/>
    <x v="11"/>
    <n v="8012"/>
    <n v="1"/>
    <n v="0"/>
    <m/>
    <n v="0"/>
    <n v="55013"/>
    <n v="64498"/>
    <n v="-9485"/>
    <n v="-9485"/>
    <n v="1.4100000000000001E-4"/>
    <n v="-1.337385"/>
    <n v="0"/>
    <n v="0"/>
    <n v="0"/>
    <n v="1.85E-4"/>
    <n v="0"/>
    <n v="-1.337385"/>
  </r>
  <r>
    <x v="2"/>
    <x v="5"/>
    <s v="003-Library                            "/>
    <x v="11"/>
    <n v="8012"/>
    <n v="1"/>
    <n v="0"/>
    <m/>
    <n v="0"/>
    <n v="55013"/>
    <n v="64498"/>
    <n v="-9485"/>
    <n v="-9485"/>
    <n v="4.7399999999999997E-4"/>
    <n v="-4.4958900000000002"/>
    <n v="0"/>
    <n v="0"/>
    <n v="0"/>
    <n v="4.5800000000000002E-4"/>
    <n v="0"/>
    <n v="-4.4958900000000002"/>
  </r>
  <r>
    <x v="2"/>
    <x v="5"/>
    <s v="004-Ogden City School Distr"/>
    <x v="11"/>
    <n v="8012"/>
    <n v="0.6"/>
    <n v="0"/>
    <m/>
    <n v="0"/>
    <n v="55013"/>
    <n v="64498"/>
    <n v="-5691"/>
    <n v="-5691"/>
    <n v="7.4250000000000002E-3"/>
    <n v="-42.255675000000004"/>
    <n v="0"/>
    <n v="0"/>
    <n v="0"/>
    <n v="7.8079999999999998E-3"/>
    <n v="0"/>
    <n v="-42.255675000000004"/>
  </r>
  <r>
    <x v="2"/>
    <x v="5"/>
    <s v="006-Statewide School Basic Levy"/>
    <x v="11"/>
    <n v="8012"/>
    <n v="0.6"/>
    <n v="0"/>
    <m/>
    <n v="0"/>
    <n v="55013"/>
    <n v="64498"/>
    <n v="-5691"/>
    <n v="-5691"/>
    <n v="0"/>
    <n v="0"/>
    <n v="0"/>
    <n v="0"/>
    <n v="0"/>
    <n v="0"/>
    <n v="0"/>
    <n v="0"/>
  </r>
  <r>
    <x v="2"/>
    <x v="5"/>
    <s v="007-Mosquito Abatement Distr           "/>
    <x v="11"/>
    <n v="8012"/>
    <n v="1"/>
    <n v="0"/>
    <m/>
    <n v="0"/>
    <n v="55013"/>
    <n v="64498"/>
    <n v="-9485"/>
    <n v="-9485"/>
    <n v="8.3999999999999995E-5"/>
    <n v="-0.79674"/>
    <n v="0"/>
    <n v="0"/>
    <n v="0"/>
    <n v="9.3999999999999994E-5"/>
    <n v="0"/>
    <n v="-0.79674"/>
  </r>
  <r>
    <x v="2"/>
    <x v="5"/>
    <s v="008-Weber Basin Water - General        "/>
    <x v="11"/>
    <n v="8012"/>
    <n v="1"/>
    <n v="0"/>
    <m/>
    <n v="0"/>
    <n v="55013"/>
    <n v="64498"/>
    <n v="-9485"/>
    <n v="-9485"/>
    <n v="1.3200000000000001E-4"/>
    <n v="-1.2520200000000001"/>
    <n v="0"/>
    <n v="0"/>
    <n v="0"/>
    <n v="1.46E-4"/>
    <n v="0"/>
    <n v="-1.2520200000000001"/>
  </r>
  <r>
    <x v="2"/>
    <x v="5"/>
    <s v="009-Weber Basin Water - Ogden"/>
    <x v="11"/>
    <n v="8012"/>
    <n v="1"/>
    <n v="0"/>
    <m/>
    <n v="0"/>
    <n v="55013"/>
    <n v="64498"/>
    <n v="-9485"/>
    <n v="-9485"/>
    <n v="2.6699999999999998E-4"/>
    <n v="-2.5324949999999999"/>
    <n v="0"/>
    <n v="0"/>
    <n v="0"/>
    <n v="2.9500000000000001E-4"/>
    <n v="0"/>
    <n v="-2.5324949999999999"/>
  </r>
  <r>
    <x v="2"/>
    <x v="5"/>
    <s v="029-Ogden City"/>
    <x v="11"/>
    <n v="8012"/>
    <n v="1"/>
    <n v="0"/>
    <m/>
    <n v="0"/>
    <n v="55013"/>
    <n v="64498"/>
    <n v="-9485"/>
    <n v="-9485"/>
    <n v="2.3969999999999998E-3"/>
    <n v="-22.735544999999998"/>
    <n v="0"/>
    <n v="0"/>
    <n v="0"/>
    <n v="2.6510000000000001E-3"/>
    <n v="0"/>
    <n v="-22.735544999999998"/>
  </r>
  <r>
    <x v="2"/>
    <x v="5"/>
    <s v="038-Weber / Morgan Health              "/>
    <x v="11"/>
    <n v="8012"/>
    <n v="1"/>
    <n v="0"/>
    <m/>
    <n v="0"/>
    <n v="55013"/>
    <n v="64498"/>
    <n v="-9485"/>
    <n v="-9485"/>
    <n v="8.2000000000000001E-5"/>
    <n v="-0.77776999999999996"/>
    <n v="0"/>
    <n v="0"/>
    <n v="0"/>
    <n v="9.2E-5"/>
    <n v="0"/>
    <n v="-0.77776999999999996"/>
  </r>
  <r>
    <x v="2"/>
    <x v="5"/>
    <s v="055-Paramedic Fund                     "/>
    <x v="11"/>
    <n v="8012"/>
    <n v="1"/>
    <n v="0"/>
    <m/>
    <n v="0"/>
    <n v="55013"/>
    <n v="64498"/>
    <n v="-9485"/>
    <n v="-9485"/>
    <n v="1.36E-4"/>
    <n v="-1.28996"/>
    <n v="0"/>
    <n v="0"/>
    <n v="0"/>
    <n v="1.35E-4"/>
    <n v="0"/>
    <n v="-1.28996"/>
  </r>
  <r>
    <x v="2"/>
    <x v="5"/>
    <s v="071-Assess &amp; Collect / State           "/>
    <x v="11"/>
    <n v="8012"/>
    <n v="1"/>
    <n v="0"/>
    <m/>
    <n v="0"/>
    <n v="55013"/>
    <n v="64498"/>
    <n v="-9485"/>
    <n v="-9485"/>
    <n v="1.2E-5"/>
    <n v="-0.11382"/>
    <n v="0"/>
    <n v="0"/>
    <n v="0"/>
    <n v="1.2E-5"/>
    <n v="0"/>
    <n v="-0.11382"/>
  </r>
  <r>
    <x v="2"/>
    <x v="5"/>
    <s v="072-Assess &amp; Collect / County          "/>
    <x v="11"/>
    <n v="8012"/>
    <n v="1"/>
    <n v="0"/>
    <m/>
    <n v="0"/>
    <n v="55013"/>
    <n v="64498"/>
    <n v="-9485"/>
    <n v="-9485"/>
    <n v="2.14E-4"/>
    <n v="-2.0297899999999998"/>
    <n v="0"/>
    <n v="0"/>
    <n v="0"/>
    <n v="2.4000000000000001E-4"/>
    <n v="0"/>
    <n v="-2.0297899999999998"/>
  </r>
  <r>
    <x v="2"/>
    <x v="5"/>
    <s v="073-Ogden Redev 12 Street #10"/>
    <x v="11"/>
    <n v="8012"/>
    <n v="1"/>
    <n v="0"/>
    <m/>
    <n v="0"/>
    <n v="55013"/>
    <n v="64498"/>
    <n v="-9485"/>
    <n v="-9485"/>
    <n v="0"/>
    <n v="0"/>
    <n v="0"/>
    <n v="0"/>
    <n v="0"/>
    <n v="0"/>
    <n v="0"/>
    <n v="0"/>
  </r>
  <r>
    <x v="2"/>
    <x v="5"/>
    <s v="117-Weber Area 911 And Em Serv         "/>
    <x v="11"/>
    <n v="8012"/>
    <n v="1"/>
    <n v="0"/>
    <m/>
    <n v="0"/>
    <n v="55013"/>
    <n v="64498"/>
    <n v="-9485"/>
    <n v="-9485"/>
    <n v="2.1499999999999999E-4"/>
    <n v="-2.0392749999999999"/>
    <n v="0"/>
    <n v="0"/>
    <n v="0"/>
    <n v="2.41E-4"/>
    <n v="0"/>
    <n v="-2.0392749999999999"/>
  </r>
  <r>
    <x v="2"/>
    <x v="5"/>
    <s v="122-Ogden School Judgment Levy"/>
    <x v="11"/>
    <n v="8012"/>
    <n v="0.6"/>
    <n v="0"/>
    <m/>
    <n v="0"/>
    <n v="55013"/>
    <n v="64498"/>
    <n v="-5691"/>
    <n v="-5691"/>
    <n v="0"/>
    <n v="0"/>
    <n v="0"/>
    <n v="0"/>
    <n v="0"/>
    <n v="0"/>
    <n v="0"/>
    <n v="0"/>
  </r>
  <r>
    <x v="2"/>
    <x v="5"/>
    <s v="136-Charter School Ogden"/>
    <x v="11"/>
    <n v="8012"/>
    <n v="0.6"/>
    <n v="0"/>
    <m/>
    <n v="0"/>
    <n v="55013"/>
    <n v="64498"/>
    <n v="-5691"/>
    <n v="-5691"/>
    <n v="1.6000000000000001E-4"/>
    <n v="-0.91056000000000004"/>
    <n v="0"/>
    <n v="0"/>
    <n v="0"/>
    <n v="1.76E-4"/>
    <n v="0"/>
    <n v="-0.91056000000000004"/>
  </r>
  <r>
    <x v="2"/>
    <x v="5"/>
    <s v="146-Weber County Flood Control"/>
    <x v="11"/>
    <n v="8012"/>
    <n v="1"/>
    <n v="0"/>
    <m/>
    <n v="0"/>
    <n v="55013"/>
    <n v="64498"/>
    <n v="-9485"/>
    <n v="-9485"/>
    <n v="4.6E-5"/>
    <n v="-0.43630999999999998"/>
    <n v="0"/>
    <n v="0"/>
    <n v="0"/>
    <n v="2.5999999999999998E-5"/>
    <n v="0"/>
    <n v="-0.43630999999999998"/>
  </r>
  <r>
    <x v="2"/>
    <x v="6"/>
    <s v="001-Weber County General Fund          "/>
    <x v="12"/>
    <n v="8010"/>
    <n v="1"/>
    <n v="43815001"/>
    <n v="3287564"/>
    <n v="40527437"/>
    <n v="26543"/>
    <m/>
    <n v="26543"/>
    <n v="40553980"/>
    <n v="1.4239999999999999E-3"/>
    <n v="57748.86752"/>
    <n v="93689"/>
    <n v="985660"/>
    <n v="-891971"/>
    <n v="1.72E-3"/>
    <n v="-1534.19012"/>
    <n v="56214.6774"/>
  </r>
  <r>
    <x v="2"/>
    <x v="6"/>
    <s v="002-Weber County G O Bond Fund         "/>
    <x v="12"/>
    <n v="8010"/>
    <n v="1"/>
    <n v="43815001"/>
    <n v="3287564"/>
    <n v="40527437"/>
    <n v="26543"/>
    <m/>
    <n v="26543"/>
    <n v="40553980"/>
    <n v="1.4100000000000001E-4"/>
    <n v="5718.1111800000008"/>
    <n v="93689"/>
    <n v="985660"/>
    <n v="-891971"/>
    <n v="1.85E-4"/>
    <n v="-165.014635"/>
    <n v="5553.0965450000003"/>
  </r>
  <r>
    <x v="2"/>
    <x v="6"/>
    <s v="003-Library                            "/>
    <x v="12"/>
    <n v="8010"/>
    <n v="1"/>
    <n v="43815001"/>
    <n v="3287564"/>
    <n v="40527437"/>
    <n v="26543"/>
    <m/>
    <n v="26543"/>
    <n v="40553980"/>
    <n v="4.7399999999999997E-4"/>
    <n v="19222.586520000001"/>
    <n v="93689"/>
    <n v="985660"/>
    <n v="-891971"/>
    <n v="4.5800000000000002E-4"/>
    <n v="-408.522718"/>
    <n v="18814.063802000001"/>
  </r>
  <r>
    <x v="2"/>
    <x v="6"/>
    <s v="004-Ogden City School Distr"/>
    <x v="12"/>
    <n v="8010"/>
    <n v="0.6"/>
    <n v="43815001"/>
    <n v="3287564"/>
    <n v="24316462.199999999"/>
    <n v="26543"/>
    <m/>
    <n v="15925.8"/>
    <n v="24332388"/>
    <n v="7.4250000000000002E-3"/>
    <n v="180667.9809"/>
    <n v="93689"/>
    <n v="985660"/>
    <n v="-535182.6"/>
    <n v="7.8079999999999998E-3"/>
    <n v="-4178.7057408000001"/>
    <n v="176489.27515919998"/>
  </r>
  <r>
    <x v="2"/>
    <x v="6"/>
    <s v="006-Statewide School Basic Levy"/>
    <x v="12"/>
    <n v="8010"/>
    <n v="0.6"/>
    <n v="43815001"/>
    <n v="3287564"/>
    <n v="24316462.199999999"/>
    <n v="26543"/>
    <m/>
    <n v="15925.8"/>
    <n v="24332388"/>
    <n v="0"/>
    <n v="0"/>
    <n v="93689"/>
    <n v="985660"/>
    <n v="-535182.6"/>
    <n v="0"/>
    <n v="0"/>
    <n v="0"/>
  </r>
  <r>
    <x v="2"/>
    <x v="6"/>
    <s v="007-Mosquito Abatement Distr           "/>
    <x v="12"/>
    <n v="8010"/>
    <n v="1"/>
    <n v="43815001"/>
    <n v="3287564"/>
    <n v="40527437"/>
    <n v="26543"/>
    <m/>
    <n v="26543"/>
    <n v="40553980"/>
    <n v="8.3999999999999995E-5"/>
    <n v="3406.5343199999998"/>
    <n v="93689"/>
    <n v="985660"/>
    <n v="-891971"/>
    <n v="9.3999999999999994E-5"/>
    <n v="-83.845273999999989"/>
    <n v="3322.689046"/>
  </r>
  <r>
    <x v="2"/>
    <x v="6"/>
    <s v="008-Weber Basin Water - General        "/>
    <x v="12"/>
    <n v="8010"/>
    <n v="1"/>
    <n v="43815001"/>
    <n v="3287564"/>
    <n v="40527437"/>
    <n v="26543"/>
    <m/>
    <n v="26543"/>
    <n v="40553980"/>
    <n v="1.3200000000000001E-4"/>
    <n v="5353.12536"/>
    <n v="93689"/>
    <n v="985660"/>
    <n v="-891971"/>
    <n v="1.46E-4"/>
    <n v="-130.227766"/>
    <n v="5222.897594"/>
  </r>
  <r>
    <x v="2"/>
    <x v="6"/>
    <s v="009-Weber Basin Water - Ogden"/>
    <x v="12"/>
    <n v="8010"/>
    <n v="1"/>
    <n v="43815001"/>
    <n v="3287564"/>
    <n v="40527437"/>
    <n v="26543"/>
    <m/>
    <n v="26543"/>
    <n v="40553980"/>
    <n v="2.6699999999999998E-4"/>
    <n v="10827.91266"/>
    <n v="93689"/>
    <n v="985660"/>
    <n v="-891971"/>
    <n v="2.9500000000000001E-4"/>
    <n v="-263.13144499999999"/>
    <n v="10564.781214999999"/>
  </r>
  <r>
    <x v="2"/>
    <x v="6"/>
    <s v="017-Central Weber Sewer Distr          "/>
    <x v="12"/>
    <n v="8010"/>
    <n v="1"/>
    <n v="43815001"/>
    <n v="3287564"/>
    <n v="40527437"/>
    <n v="26543"/>
    <m/>
    <n v="26543"/>
    <n v="40553980"/>
    <n v="5.0299999999999997E-4"/>
    <n v="20398.65194"/>
    <n v="93689"/>
    <n v="985660"/>
    <n v="-891971"/>
    <n v="5.6400000000000005E-4"/>
    <n v="-503.07164400000005"/>
    <n v="19895.580296"/>
  </r>
  <r>
    <x v="2"/>
    <x v="6"/>
    <s v="029-Ogden City"/>
    <x v="12"/>
    <n v="8010"/>
    <n v="1"/>
    <n v="43815001"/>
    <n v="3287564"/>
    <n v="40527437"/>
    <n v="26543"/>
    <m/>
    <n v="26543"/>
    <n v="40553980"/>
    <n v="2.3969999999999998E-3"/>
    <n v="97207.890059999991"/>
    <n v="93689"/>
    <n v="985660"/>
    <n v="-891971"/>
    <n v="2.6510000000000001E-3"/>
    <n v="-2364.6151210000003"/>
    <n v="94843.274938999995"/>
  </r>
  <r>
    <x v="2"/>
    <x v="6"/>
    <s v="038-Weber / Morgan Health              "/>
    <x v="12"/>
    <n v="8010"/>
    <n v="1"/>
    <n v="43815001"/>
    <n v="3287564"/>
    <n v="40527437"/>
    <n v="26543"/>
    <m/>
    <n v="26543"/>
    <n v="40553980"/>
    <n v="8.2000000000000001E-5"/>
    <n v="3325.4263599999999"/>
    <n v="93689"/>
    <n v="985660"/>
    <n v="-891971"/>
    <n v="9.2E-5"/>
    <n v="-82.061331999999993"/>
    <n v="3243.3650280000002"/>
  </r>
  <r>
    <x v="2"/>
    <x v="6"/>
    <s v="055-Paramedic Fund                     "/>
    <x v="12"/>
    <n v="8010"/>
    <n v="1"/>
    <n v="43815001"/>
    <n v="3287564"/>
    <n v="40527437"/>
    <n v="26543"/>
    <m/>
    <n v="26543"/>
    <n v="40553980"/>
    <n v="1.36E-4"/>
    <n v="5515.3412799999996"/>
    <n v="93689"/>
    <n v="985660"/>
    <n v="-891971"/>
    <n v="1.35E-4"/>
    <n v="-120.416085"/>
    <n v="5394.9251949999998"/>
  </r>
  <r>
    <x v="2"/>
    <x v="6"/>
    <s v="071-Assess &amp; Collect / State           "/>
    <x v="12"/>
    <n v="8010"/>
    <n v="1"/>
    <n v="43815001"/>
    <n v="3287564"/>
    <n v="40527437"/>
    <n v="26543"/>
    <m/>
    <n v="26543"/>
    <n v="40553980"/>
    <n v="1.2E-5"/>
    <n v="486.64776000000001"/>
    <n v="93689"/>
    <n v="985660"/>
    <n v="-891971"/>
    <n v="1.2E-5"/>
    <n v="-10.703652"/>
    <n v="475.94410800000003"/>
  </r>
  <r>
    <x v="2"/>
    <x v="6"/>
    <s v="072-Assess &amp; Collect / County          "/>
    <x v="12"/>
    <n v="8010"/>
    <n v="1"/>
    <n v="43815001"/>
    <n v="3287564"/>
    <n v="40527437"/>
    <n v="26543"/>
    <m/>
    <n v="26543"/>
    <n v="40553980"/>
    <n v="2.14E-4"/>
    <n v="8678.5517199999995"/>
    <n v="93689"/>
    <n v="985660"/>
    <n v="-891971"/>
    <n v="2.4000000000000001E-4"/>
    <n v="-214.07303999999999"/>
    <n v="8464.4786800000002"/>
  </r>
  <r>
    <x v="2"/>
    <x v="6"/>
    <s v="074-Ogden Redev Lincoln #12"/>
    <x v="12"/>
    <n v="8010"/>
    <n v="1"/>
    <n v="43815001"/>
    <n v="3287564"/>
    <n v="40527437"/>
    <n v="26543"/>
    <m/>
    <n v="26543"/>
    <n v="40553980"/>
    <n v="0"/>
    <n v="0"/>
    <n v="93689"/>
    <n v="985660"/>
    <n v="-891971"/>
    <n v="0"/>
    <n v="0"/>
    <n v="0"/>
  </r>
  <r>
    <x v="2"/>
    <x v="6"/>
    <s v="117-Weber Area 911 And Em Serv         "/>
    <x v="12"/>
    <n v="8010"/>
    <n v="1"/>
    <n v="43815001"/>
    <n v="3287564"/>
    <n v="40527437"/>
    <n v="26543"/>
    <m/>
    <n v="26543"/>
    <n v="40553980"/>
    <n v="2.1499999999999999E-4"/>
    <n v="8719.1057000000001"/>
    <n v="93689"/>
    <n v="985660"/>
    <n v="-891971"/>
    <n v="2.41E-4"/>
    <n v="-214.965011"/>
    <n v="8504.1406889999998"/>
  </r>
  <r>
    <x v="2"/>
    <x v="6"/>
    <s v="122-Ogden School Judgment Levy"/>
    <x v="12"/>
    <n v="8010"/>
    <n v="0.6"/>
    <n v="43815001"/>
    <n v="3287564"/>
    <n v="24316462.199999999"/>
    <n v="26543"/>
    <m/>
    <n v="15925.8"/>
    <n v="24332388"/>
    <n v="0"/>
    <n v="0"/>
    <n v="93689"/>
    <n v="985660"/>
    <n v="-535182.6"/>
    <n v="0"/>
    <n v="0"/>
    <n v="0"/>
  </r>
  <r>
    <x v="2"/>
    <x v="6"/>
    <s v="136-Charter School Ogden"/>
    <x v="12"/>
    <n v="8010"/>
    <n v="0.6"/>
    <n v="43815001"/>
    <n v="3287564"/>
    <n v="24316462.199999999"/>
    <n v="26543"/>
    <m/>
    <n v="15925.8"/>
    <n v="24332388"/>
    <n v="1.6000000000000001E-4"/>
    <n v="3893.1820800000005"/>
    <n v="93689"/>
    <n v="985660"/>
    <n v="-535182.6"/>
    <n v="1.76E-4"/>
    <n v="-94.192137599999995"/>
    <n v="3798.9899424000005"/>
  </r>
  <r>
    <x v="2"/>
    <x v="6"/>
    <s v="146-Weber County Flood Control"/>
    <x v="12"/>
    <n v="8010"/>
    <n v="1"/>
    <n v="43815001"/>
    <n v="3287564"/>
    <n v="40527437"/>
    <n v="26543"/>
    <m/>
    <n v="26543"/>
    <n v="40553980"/>
    <n v="4.6E-5"/>
    <n v="1865.48308"/>
    <n v="93689"/>
    <n v="985660"/>
    <n v="-891971"/>
    <n v="2.5999999999999998E-5"/>
    <n v="-23.191246"/>
    <n v="1842.2918339999999"/>
  </r>
  <r>
    <x v="2"/>
    <x v="6"/>
    <s v="001-Weber County General Fund          "/>
    <x v="13"/>
    <n v="8010"/>
    <n v="1"/>
    <n v="0"/>
    <m/>
    <n v="0"/>
    <n v="15272"/>
    <n v="55184"/>
    <n v="-39912"/>
    <n v="-39912"/>
    <n v="1.4239999999999999E-3"/>
    <n v="-56.834688"/>
    <n v="0"/>
    <n v="0"/>
    <n v="0"/>
    <n v="1.72E-3"/>
    <n v="0"/>
    <n v="-56.834688"/>
  </r>
  <r>
    <x v="2"/>
    <x v="6"/>
    <s v="002-Weber County G O Bond Fund         "/>
    <x v="13"/>
    <n v="8010"/>
    <n v="1"/>
    <n v="0"/>
    <m/>
    <n v="0"/>
    <n v="15272"/>
    <n v="55184"/>
    <n v="-39912"/>
    <n v="-39912"/>
    <n v="1.4100000000000001E-4"/>
    <n v="-5.6275920000000008"/>
    <n v="0"/>
    <n v="0"/>
    <n v="0"/>
    <n v="1.85E-4"/>
    <n v="0"/>
    <n v="-5.6275920000000008"/>
  </r>
  <r>
    <x v="2"/>
    <x v="6"/>
    <s v="003-Library                            "/>
    <x v="13"/>
    <n v="8010"/>
    <n v="1"/>
    <n v="0"/>
    <m/>
    <n v="0"/>
    <n v="15272"/>
    <n v="55184"/>
    <n v="-39912"/>
    <n v="-39912"/>
    <n v="4.7399999999999997E-4"/>
    <n v="-18.918288"/>
    <n v="0"/>
    <n v="0"/>
    <n v="0"/>
    <n v="4.5800000000000002E-4"/>
    <n v="0"/>
    <n v="-18.918288"/>
  </r>
  <r>
    <x v="2"/>
    <x v="6"/>
    <s v="004-Ogden City School Distr"/>
    <x v="13"/>
    <n v="8010"/>
    <n v="0.6"/>
    <n v="0"/>
    <m/>
    <n v="0"/>
    <n v="15272"/>
    <n v="55184"/>
    <n v="-23947.200000000001"/>
    <n v="-23947.200000000001"/>
    <n v="7.4250000000000002E-3"/>
    <n v="-177.80796000000001"/>
    <n v="0"/>
    <n v="0"/>
    <n v="0"/>
    <n v="7.8079999999999998E-3"/>
    <n v="0"/>
    <n v="-177.80796000000001"/>
  </r>
  <r>
    <x v="2"/>
    <x v="6"/>
    <s v="006-Statewide School Basic Levy"/>
    <x v="13"/>
    <n v="8010"/>
    <n v="0.6"/>
    <n v="0"/>
    <m/>
    <n v="0"/>
    <n v="15272"/>
    <n v="55184"/>
    <n v="-23947.200000000001"/>
    <n v="-23947.200000000001"/>
    <n v="0"/>
    <n v="0"/>
    <n v="0"/>
    <n v="0"/>
    <n v="0"/>
    <n v="0"/>
    <n v="0"/>
    <n v="0"/>
  </r>
  <r>
    <x v="2"/>
    <x v="6"/>
    <s v="007-Mosquito Abatement Distr           "/>
    <x v="13"/>
    <n v="8010"/>
    <n v="1"/>
    <n v="0"/>
    <m/>
    <n v="0"/>
    <n v="15272"/>
    <n v="55184"/>
    <n v="-39912"/>
    <n v="-39912"/>
    <n v="8.3999999999999995E-5"/>
    <n v="-3.352608"/>
    <n v="0"/>
    <n v="0"/>
    <n v="0"/>
    <n v="9.3999999999999994E-5"/>
    <n v="0"/>
    <n v="-3.352608"/>
  </r>
  <r>
    <x v="2"/>
    <x v="6"/>
    <s v="008-Weber Basin Water - General        "/>
    <x v="13"/>
    <n v="8010"/>
    <n v="1"/>
    <n v="0"/>
    <m/>
    <n v="0"/>
    <n v="15272"/>
    <n v="55184"/>
    <n v="-39912"/>
    <n v="-39912"/>
    <n v="1.3200000000000001E-4"/>
    <n v="-5.2683840000000002"/>
    <n v="0"/>
    <n v="0"/>
    <n v="0"/>
    <n v="1.46E-4"/>
    <n v="0"/>
    <n v="-5.2683840000000002"/>
  </r>
  <r>
    <x v="2"/>
    <x v="6"/>
    <s v="009-Weber Basin Water - Ogden"/>
    <x v="13"/>
    <n v="8010"/>
    <n v="1"/>
    <n v="0"/>
    <m/>
    <n v="0"/>
    <n v="15272"/>
    <n v="55184"/>
    <n v="-39912"/>
    <n v="-39912"/>
    <n v="2.6699999999999998E-4"/>
    <n v="-10.656504"/>
    <n v="0"/>
    <n v="0"/>
    <n v="0"/>
    <n v="2.9500000000000001E-4"/>
    <n v="0"/>
    <n v="-10.656504"/>
  </r>
  <r>
    <x v="2"/>
    <x v="6"/>
    <s v="029-Ogden City"/>
    <x v="13"/>
    <n v="8010"/>
    <n v="1"/>
    <n v="0"/>
    <m/>
    <n v="0"/>
    <n v="15272"/>
    <n v="55184"/>
    <n v="-39912"/>
    <n v="-39912"/>
    <n v="2.3969999999999998E-3"/>
    <n v="-95.669063999999992"/>
    <n v="0"/>
    <n v="0"/>
    <n v="0"/>
    <n v="2.6510000000000001E-3"/>
    <n v="0"/>
    <n v="-95.669063999999992"/>
  </r>
  <r>
    <x v="2"/>
    <x v="6"/>
    <s v="038-Weber / Morgan Health              "/>
    <x v="13"/>
    <n v="8010"/>
    <n v="1"/>
    <n v="0"/>
    <m/>
    <n v="0"/>
    <n v="15272"/>
    <n v="55184"/>
    <n v="-39912"/>
    <n v="-39912"/>
    <n v="8.2000000000000001E-5"/>
    <n v="-3.2727840000000001"/>
    <n v="0"/>
    <n v="0"/>
    <n v="0"/>
    <n v="9.2E-5"/>
    <n v="0"/>
    <n v="-3.2727840000000001"/>
  </r>
  <r>
    <x v="2"/>
    <x v="6"/>
    <s v="055-Paramedic Fund                     "/>
    <x v="13"/>
    <n v="8010"/>
    <n v="1"/>
    <n v="0"/>
    <m/>
    <n v="0"/>
    <n v="15272"/>
    <n v="55184"/>
    <n v="-39912"/>
    <n v="-39912"/>
    <n v="1.36E-4"/>
    <n v="-5.428032"/>
    <n v="0"/>
    <n v="0"/>
    <n v="0"/>
    <n v="1.35E-4"/>
    <n v="0"/>
    <n v="-5.428032"/>
  </r>
  <r>
    <x v="2"/>
    <x v="6"/>
    <s v="071-Assess &amp; Collect / State           "/>
    <x v="13"/>
    <n v="8010"/>
    <n v="1"/>
    <n v="0"/>
    <m/>
    <n v="0"/>
    <n v="15272"/>
    <n v="55184"/>
    <n v="-39912"/>
    <n v="-39912"/>
    <n v="1.2E-5"/>
    <n v="-0.47894400000000004"/>
    <n v="0"/>
    <n v="0"/>
    <n v="0"/>
    <n v="1.2E-5"/>
    <n v="0"/>
    <n v="-0.47894400000000004"/>
  </r>
  <r>
    <x v="2"/>
    <x v="6"/>
    <s v="072-Assess &amp; Collect / County          "/>
    <x v="13"/>
    <n v="8010"/>
    <n v="1"/>
    <n v="0"/>
    <m/>
    <n v="0"/>
    <n v="15272"/>
    <n v="55184"/>
    <n v="-39912"/>
    <n v="-39912"/>
    <n v="2.14E-4"/>
    <n v="-8.5411680000000008"/>
    <n v="0"/>
    <n v="0"/>
    <n v="0"/>
    <n v="2.4000000000000001E-4"/>
    <n v="0"/>
    <n v="-8.5411680000000008"/>
  </r>
  <r>
    <x v="2"/>
    <x v="6"/>
    <s v="074-Ogden Redev Lincoln #12"/>
    <x v="13"/>
    <n v="8010"/>
    <n v="1"/>
    <n v="0"/>
    <m/>
    <n v="0"/>
    <n v="15272"/>
    <n v="55184"/>
    <n v="-39912"/>
    <n v="-39912"/>
    <n v="0"/>
    <n v="0"/>
    <n v="0"/>
    <n v="0"/>
    <n v="0"/>
    <n v="0"/>
    <n v="0"/>
    <n v="0"/>
  </r>
  <r>
    <x v="2"/>
    <x v="6"/>
    <s v="117-Weber Area 911 And Em Serv         "/>
    <x v="13"/>
    <n v="8010"/>
    <n v="1"/>
    <n v="0"/>
    <m/>
    <n v="0"/>
    <n v="15272"/>
    <n v="55184"/>
    <n v="-39912"/>
    <n v="-39912"/>
    <n v="2.1499999999999999E-4"/>
    <n v="-8.58108"/>
    <n v="0"/>
    <n v="0"/>
    <n v="0"/>
    <n v="2.41E-4"/>
    <n v="0"/>
    <n v="-8.58108"/>
  </r>
  <r>
    <x v="2"/>
    <x v="6"/>
    <s v="122-Ogden School Judgment Levy"/>
    <x v="13"/>
    <n v="8010"/>
    <n v="0.6"/>
    <n v="0"/>
    <m/>
    <n v="0"/>
    <n v="15272"/>
    <n v="55184"/>
    <n v="-23947.200000000001"/>
    <n v="-23947.200000000001"/>
    <n v="0"/>
    <n v="0"/>
    <n v="0"/>
    <n v="0"/>
    <n v="0"/>
    <n v="0"/>
    <n v="0"/>
    <n v="0"/>
  </r>
  <r>
    <x v="2"/>
    <x v="6"/>
    <s v="136-Charter School Ogden"/>
    <x v="13"/>
    <n v="8010"/>
    <n v="0.6"/>
    <n v="0"/>
    <m/>
    <n v="0"/>
    <n v="15272"/>
    <n v="55184"/>
    <n v="-23947.200000000001"/>
    <n v="-23947.200000000001"/>
    <n v="1.6000000000000001E-4"/>
    <n v="-3.8315520000000003"/>
    <n v="0"/>
    <n v="0"/>
    <n v="0"/>
    <n v="1.76E-4"/>
    <n v="0"/>
    <n v="-3.8315520000000003"/>
  </r>
  <r>
    <x v="2"/>
    <x v="6"/>
    <s v="146-Weber County Flood Control"/>
    <x v="13"/>
    <n v="8010"/>
    <n v="1"/>
    <n v="0"/>
    <m/>
    <n v="0"/>
    <n v="15272"/>
    <n v="55184"/>
    <n v="-39912"/>
    <n v="-39912"/>
    <n v="4.6E-5"/>
    <n v="-1.835952"/>
    <n v="0"/>
    <n v="0"/>
    <n v="0"/>
    <n v="2.5999999999999998E-5"/>
    <n v="0"/>
    <n v="-1.835952"/>
  </r>
  <r>
    <x v="2"/>
    <x v="7"/>
    <s v="001-Weber County General Fund          "/>
    <x v="14"/>
    <n v="8011"/>
    <n v="1"/>
    <n v="9107123"/>
    <n v="5001596"/>
    <n v="4105527"/>
    <n v="84007"/>
    <m/>
    <n v="84007"/>
    <n v="4189534"/>
    <n v="1.4239999999999999E-3"/>
    <n v="5965.8964159999996"/>
    <n v="708588"/>
    <n v="835912"/>
    <n v="-127324"/>
    <n v="1.72E-3"/>
    <n v="-218.99727999999999"/>
    <n v="5746.899136"/>
  </r>
  <r>
    <x v="2"/>
    <x v="7"/>
    <s v="002-Weber County G O Bond Fund         "/>
    <x v="14"/>
    <n v="8011"/>
    <n v="1"/>
    <n v="9107123"/>
    <n v="5001596"/>
    <n v="4105527"/>
    <n v="84007"/>
    <m/>
    <n v="84007"/>
    <n v="4189534"/>
    <n v="1.4100000000000001E-4"/>
    <n v="590.7242940000001"/>
    <n v="708588"/>
    <n v="835912"/>
    <n v="-127324"/>
    <n v="1.85E-4"/>
    <n v="-23.554939999999998"/>
    <n v="567.16935400000011"/>
  </r>
  <r>
    <x v="2"/>
    <x v="7"/>
    <s v="003-Library                            "/>
    <x v="14"/>
    <n v="8011"/>
    <n v="1"/>
    <n v="9107123"/>
    <n v="5001596"/>
    <n v="4105527"/>
    <n v="84007"/>
    <m/>
    <n v="84007"/>
    <n v="4189534"/>
    <n v="4.7399999999999997E-4"/>
    <n v="1985.8391159999999"/>
    <n v="708588"/>
    <n v="835912"/>
    <n v="-127324"/>
    <n v="4.5800000000000002E-4"/>
    <n v="-58.314392000000005"/>
    <n v="1927.5247239999999"/>
  </r>
  <r>
    <x v="2"/>
    <x v="7"/>
    <s v="004-Ogden City School Distr"/>
    <x v="14"/>
    <n v="8011"/>
    <n v="0.6"/>
    <n v="9107123"/>
    <n v="5001596"/>
    <n v="2463316.1999999997"/>
    <n v="84007"/>
    <m/>
    <n v="50404.2"/>
    <n v="2513720.4"/>
    <n v="7.4250000000000002E-3"/>
    <n v="18664.373970000001"/>
    <n v="708588"/>
    <n v="835912"/>
    <n v="-76394.399999999994"/>
    <n v="7.8079999999999998E-3"/>
    <n v="-596.48747519999995"/>
    <n v="18067.886494800001"/>
  </r>
  <r>
    <x v="2"/>
    <x v="7"/>
    <s v="006-Statewide School Basic Levy"/>
    <x v="14"/>
    <n v="8011"/>
    <n v="0.6"/>
    <n v="9107123"/>
    <n v="5001596"/>
    <n v="2463316.1999999997"/>
    <n v="84007"/>
    <m/>
    <n v="50404.2"/>
    <n v="2513720.4"/>
    <n v="0"/>
    <n v="0"/>
    <n v="708588"/>
    <n v="835912"/>
    <n v="-76394.399999999994"/>
    <n v="0"/>
    <n v="0"/>
    <n v="0"/>
  </r>
  <r>
    <x v="2"/>
    <x v="7"/>
    <s v="007-Mosquito Abatement Distr           "/>
    <x v="14"/>
    <n v="8011"/>
    <n v="1"/>
    <n v="9107123"/>
    <n v="5001596"/>
    <n v="4105527"/>
    <n v="84007"/>
    <m/>
    <n v="84007"/>
    <n v="4189534"/>
    <n v="8.3999999999999995E-5"/>
    <n v="351.92085599999996"/>
    <n v="708588"/>
    <n v="835912"/>
    <n v="-127324"/>
    <n v="9.3999999999999994E-5"/>
    <n v="-11.968456"/>
    <n v="339.95239999999995"/>
  </r>
  <r>
    <x v="2"/>
    <x v="7"/>
    <s v="008-Weber Basin Water - General        "/>
    <x v="14"/>
    <n v="8011"/>
    <n v="1"/>
    <n v="9107123"/>
    <n v="5001596"/>
    <n v="4105527"/>
    <n v="84007"/>
    <m/>
    <n v="84007"/>
    <n v="4189534"/>
    <n v="1.3200000000000001E-4"/>
    <n v="553.01848800000005"/>
    <n v="708588"/>
    <n v="835912"/>
    <n v="-127324"/>
    <n v="1.46E-4"/>
    <n v="-18.589303999999998"/>
    <n v="534.42918400000008"/>
  </r>
  <r>
    <x v="2"/>
    <x v="7"/>
    <s v="009-Weber Basin Water - Ogden"/>
    <x v="14"/>
    <n v="8011"/>
    <n v="1"/>
    <n v="9107123"/>
    <n v="5001596"/>
    <n v="4105527"/>
    <n v="84007"/>
    <m/>
    <n v="84007"/>
    <n v="4189534"/>
    <n v="2.6699999999999998E-4"/>
    <n v="1118.6055779999999"/>
    <n v="708588"/>
    <n v="835912"/>
    <n v="-127324"/>
    <n v="2.9500000000000001E-4"/>
    <n v="-37.560580000000002"/>
    <n v="1081.0449979999999"/>
  </r>
  <r>
    <x v="2"/>
    <x v="7"/>
    <s v="017-Central Weber Sewer Distr          "/>
    <x v="14"/>
    <n v="8011"/>
    <n v="1"/>
    <n v="9107123"/>
    <n v="5001596"/>
    <n v="4105527"/>
    <n v="84007"/>
    <m/>
    <n v="84007"/>
    <n v="4189534"/>
    <n v="5.0299999999999997E-4"/>
    <n v="2107.3356020000001"/>
    <n v="708588"/>
    <n v="835912"/>
    <n v="-127324"/>
    <n v="5.6400000000000005E-4"/>
    <n v="-71.810736000000006"/>
    <n v="2035.5248660000002"/>
  </r>
  <r>
    <x v="2"/>
    <x v="7"/>
    <s v="029-Ogden City"/>
    <x v="14"/>
    <n v="8011"/>
    <n v="1"/>
    <n v="9107123"/>
    <n v="5001596"/>
    <n v="4105527"/>
    <n v="84007"/>
    <m/>
    <n v="84007"/>
    <n v="4189534"/>
    <n v="2.3969999999999998E-3"/>
    <n v="10042.312997999999"/>
    <n v="708588"/>
    <n v="835912"/>
    <n v="-127324"/>
    <n v="2.6510000000000001E-3"/>
    <n v="-337.53592400000002"/>
    <n v="9704.7770739999996"/>
  </r>
  <r>
    <x v="2"/>
    <x v="7"/>
    <s v="038-Weber / Morgan Health              "/>
    <x v="14"/>
    <n v="8011"/>
    <n v="1"/>
    <n v="9107123"/>
    <n v="5001596"/>
    <n v="4105527"/>
    <n v="84007"/>
    <m/>
    <n v="84007"/>
    <n v="4189534"/>
    <n v="8.2000000000000001E-5"/>
    <n v="343.541788"/>
    <n v="708588"/>
    <n v="835912"/>
    <n v="-127324"/>
    <n v="9.2E-5"/>
    <n v="-11.713808"/>
    <n v="331.82798000000003"/>
  </r>
  <r>
    <x v="2"/>
    <x v="7"/>
    <s v="055-Paramedic Fund                     "/>
    <x v="14"/>
    <n v="8011"/>
    <n v="1"/>
    <n v="9107123"/>
    <n v="5001596"/>
    <n v="4105527"/>
    <n v="84007"/>
    <m/>
    <n v="84007"/>
    <n v="4189534"/>
    <n v="1.36E-4"/>
    <n v="569.77662399999997"/>
    <n v="708588"/>
    <n v="835912"/>
    <n v="-127324"/>
    <n v="1.35E-4"/>
    <n v="-17.188739999999999"/>
    <n v="552.58788399999992"/>
  </r>
  <r>
    <x v="2"/>
    <x v="7"/>
    <s v="071-Assess &amp; Collect / State           "/>
    <x v="14"/>
    <n v="8011"/>
    <n v="1"/>
    <n v="9107123"/>
    <n v="5001596"/>
    <n v="4105527"/>
    <n v="84007"/>
    <m/>
    <n v="84007"/>
    <n v="4189534"/>
    <n v="1.2E-5"/>
    <n v="50.274408000000001"/>
    <n v="708588"/>
    <n v="835912"/>
    <n v="-127324"/>
    <n v="1.2E-5"/>
    <n v="-1.5278880000000001"/>
    <n v="48.746520000000004"/>
  </r>
  <r>
    <x v="2"/>
    <x v="7"/>
    <s v="072-Assess &amp; Collect / County          "/>
    <x v="14"/>
    <n v="8011"/>
    <n v="1"/>
    <n v="9107123"/>
    <n v="5001596"/>
    <n v="4105527"/>
    <n v="84007"/>
    <m/>
    <n v="84007"/>
    <n v="4189534"/>
    <n v="2.14E-4"/>
    <n v="896.56027600000004"/>
    <n v="708588"/>
    <n v="835912"/>
    <n v="-127324"/>
    <n v="2.4000000000000001E-4"/>
    <n v="-30.557760000000002"/>
    <n v="866.00251600000001"/>
  </r>
  <r>
    <x v="2"/>
    <x v="7"/>
    <s v="075-Ogden Redev South C B D #11"/>
    <x v="14"/>
    <n v="8011"/>
    <n v="1"/>
    <n v="9107123"/>
    <n v="5001596"/>
    <n v="4105527"/>
    <n v="84007"/>
    <m/>
    <n v="84007"/>
    <n v="4189534"/>
    <n v="0"/>
    <n v="0"/>
    <n v="708588"/>
    <n v="835912"/>
    <n v="-127324"/>
    <n v="0"/>
    <n v="0"/>
    <n v="0"/>
  </r>
  <r>
    <x v="2"/>
    <x v="7"/>
    <s v="117-Weber Area 911 And Em Serv         "/>
    <x v="14"/>
    <n v="8011"/>
    <n v="1"/>
    <n v="9107123"/>
    <n v="5001596"/>
    <n v="4105527"/>
    <n v="84007"/>
    <m/>
    <n v="84007"/>
    <n v="4189534"/>
    <n v="2.1499999999999999E-4"/>
    <n v="900.74981000000002"/>
    <n v="708588"/>
    <n v="835912"/>
    <n v="-127324"/>
    <n v="2.41E-4"/>
    <n v="-30.685084"/>
    <n v="870.06472600000006"/>
  </r>
  <r>
    <x v="2"/>
    <x v="7"/>
    <s v="122-Ogden School Judgment Levy"/>
    <x v="14"/>
    <n v="8011"/>
    <n v="0.6"/>
    <n v="9107123"/>
    <n v="5001596"/>
    <n v="2463316.1999999997"/>
    <n v="84007"/>
    <m/>
    <n v="50404.2"/>
    <n v="2513720.4"/>
    <n v="0"/>
    <n v="0"/>
    <n v="708588"/>
    <n v="835912"/>
    <n v="-76394.399999999994"/>
    <n v="0"/>
    <n v="0"/>
    <n v="0"/>
  </r>
  <r>
    <x v="2"/>
    <x v="7"/>
    <s v="136-Charter School Ogden"/>
    <x v="14"/>
    <n v="8011"/>
    <n v="0.6"/>
    <n v="9107123"/>
    <n v="5001596"/>
    <n v="2463316.1999999997"/>
    <n v="84007"/>
    <m/>
    <n v="50404.2"/>
    <n v="2513720.4"/>
    <n v="1.6000000000000001E-4"/>
    <n v="402.19526400000001"/>
    <n v="708588"/>
    <n v="835912"/>
    <n v="-76394.399999999994"/>
    <n v="1.76E-4"/>
    <n v="-13.445414399999999"/>
    <n v="388.7498496"/>
  </r>
  <r>
    <x v="2"/>
    <x v="7"/>
    <s v="146-Weber County Flood Control"/>
    <x v="14"/>
    <n v="8011"/>
    <n v="1"/>
    <n v="9107123"/>
    <n v="5001596"/>
    <n v="4105527"/>
    <n v="84007"/>
    <m/>
    <n v="84007"/>
    <n v="4189534"/>
    <n v="4.6E-5"/>
    <n v="192.71856399999999"/>
    <n v="708588"/>
    <n v="835912"/>
    <n v="-127324"/>
    <n v="2.5999999999999998E-5"/>
    <n v="-3.3104239999999998"/>
    <n v="189.40813999999997"/>
  </r>
  <r>
    <x v="2"/>
    <x v="7"/>
    <s v="001-Weber County General Fund          "/>
    <x v="15"/>
    <n v="8011"/>
    <n v="1"/>
    <n v="0"/>
    <n v="0"/>
    <n v="0"/>
    <n v="207630"/>
    <m/>
    <n v="207630"/>
    <n v="207630"/>
    <n v="1.4239999999999999E-3"/>
    <n v="295.66512"/>
    <n v="0"/>
    <n v="0"/>
    <n v="0"/>
    <n v="1.72E-3"/>
    <n v="0"/>
    <n v="295.66512"/>
  </r>
  <r>
    <x v="2"/>
    <x v="7"/>
    <s v="002-Weber County G O Bond Fund         "/>
    <x v="15"/>
    <n v="8011"/>
    <n v="1"/>
    <n v="0"/>
    <n v="0"/>
    <n v="0"/>
    <n v="207630"/>
    <m/>
    <n v="207630"/>
    <n v="207630"/>
    <n v="1.4100000000000001E-4"/>
    <n v="29.275830000000003"/>
    <n v="0"/>
    <n v="0"/>
    <n v="0"/>
    <n v="1.85E-4"/>
    <n v="0"/>
    <n v="29.275830000000003"/>
  </r>
  <r>
    <x v="2"/>
    <x v="7"/>
    <s v="003-Library                            "/>
    <x v="15"/>
    <n v="8011"/>
    <n v="1"/>
    <n v="0"/>
    <n v="0"/>
    <n v="0"/>
    <n v="207630"/>
    <m/>
    <n v="207630"/>
    <n v="207630"/>
    <n v="4.7399999999999997E-4"/>
    <n v="98.416619999999995"/>
    <n v="0"/>
    <n v="0"/>
    <n v="0"/>
    <n v="4.5800000000000002E-4"/>
    <n v="0"/>
    <n v="98.416619999999995"/>
  </r>
  <r>
    <x v="2"/>
    <x v="7"/>
    <s v="004-Ogden City School Distr"/>
    <x v="15"/>
    <n v="8011"/>
    <n v="0.6"/>
    <n v="0"/>
    <n v="0"/>
    <n v="0"/>
    <n v="207630"/>
    <m/>
    <n v="124578"/>
    <n v="124578"/>
    <n v="7.4250000000000002E-3"/>
    <n v="924.99165000000005"/>
    <n v="0"/>
    <n v="0"/>
    <n v="0"/>
    <n v="7.8079999999999998E-3"/>
    <n v="0"/>
    <n v="924.99165000000005"/>
  </r>
  <r>
    <x v="2"/>
    <x v="7"/>
    <s v="006-Statewide School Basic Levy"/>
    <x v="15"/>
    <n v="8011"/>
    <n v="0.6"/>
    <n v="0"/>
    <n v="0"/>
    <n v="0"/>
    <n v="207630"/>
    <m/>
    <n v="124578"/>
    <n v="124578"/>
    <n v="0"/>
    <n v="0"/>
    <n v="0"/>
    <n v="0"/>
    <n v="0"/>
    <n v="0"/>
    <n v="0"/>
    <n v="0"/>
  </r>
  <r>
    <x v="2"/>
    <x v="7"/>
    <s v="007-Mosquito Abatement Distr           "/>
    <x v="15"/>
    <n v="8011"/>
    <n v="1"/>
    <n v="0"/>
    <n v="0"/>
    <n v="0"/>
    <n v="207630"/>
    <m/>
    <n v="207630"/>
    <n v="207630"/>
    <n v="8.3999999999999995E-5"/>
    <n v="17.440919999999998"/>
    <n v="0"/>
    <n v="0"/>
    <n v="0"/>
    <n v="9.3999999999999994E-5"/>
    <n v="0"/>
    <n v="17.440919999999998"/>
  </r>
  <r>
    <x v="2"/>
    <x v="7"/>
    <s v="008-Weber Basin Water - General        "/>
    <x v="15"/>
    <n v="8011"/>
    <n v="1"/>
    <n v="0"/>
    <n v="0"/>
    <n v="0"/>
    <n v="207630"/>
    <m/>
    <n v="207630"/>
    <n v="207630"/>
    <n v="1.3200000000000001E-4"/>
    <n v="27.407160000000001"/>
    <n v="0"/>
    <n v="0"/>
    <n v="0"/>
    <n v="1.46E-4"/>
    <n v="0"/>
    <n v="27.407160000000001"/>
  </r>
  <r>
    <x v="2"/>
    <x v="7"/>
    <s v="009-Weber Basin Water - Ogden"/>
    <x v="15"/>
    <n v="8011"/>
    <n v="1"/>
    <n v="0"/>
    <n v="0"/>
    <n v="0"/>
    <n v="207630"/>
    <m/>
    <n v="207630"/>
    <n v="207630"/>
    <n v="2.6699999999999998E-4"/>
    <n v="55.43721"/>
    <n v="0"/>
    <n v="0"/>
    <n v="0"/>
    <n v="2.9500000000000001E-4"/>
    <n v="0"/>
    <n v="55.43721"/>
  </r>
  <r>
    <x v="2"/>
    <x v="7"/>
    <s v="029-Ogden City"/>
    <x v="15"/>
    <n v="8011"/>
    <n v="1"/>
    <n v="0"/>
    <n v="0"/>
    <n v="0"/>
    <n v="207630"/>
    <m/>
    <n v="207630"/>
    <n v="207630"/>
    <n v="2.3969999999999998E-3"/>
    <n v="497.68910999999997"/>
    <n v="0"/>
    <n v="0"/>
    <n v="0"/>
    <n v="2.6510000000000001E-3"/>
    <n v="0"/>
    <n v="497.68910999999997"/>
  </r>
  <r>
    <x v="2"/>
    <x v="7"/>
    <s v="038-Weber / Morgan Health              "/>
    <x v="15"/>
    <n v="8011"/>
    <n v="1"/>
    <n v="0"/>
    <n v="0"/>
    <n v="0"/>
    <n v="207630"/>
    <m/>
    <n v="207630"/>
    <n v="207630"/>
    <n v="8.2000000000000001E-5"/>
    <n v="17.025659999999998"/>
    <n v="0"/>
    <n v="0"/>
    <n v="0"/>
    <n v="9.2E-5"/>
    <n v="0"/>
    <n v="17.025659999999998"/>
  </r>
  <r>
    <x v="2"/>
    <x v="7"/>
    <s v="055-Paramedic Fund                     "/>
    <x v="15"/>
    <n v="8011"/>
    <n v="1"/>
    <n v="0"/>
    <n v="0"/>
    <n v="0"/>
    <n v="207630"/>
    <m/>
    <n v="207630"/>
    <n v="207630"/>
    <n v="1.36E-4"/>
    <n v="28.237680000000001"/>
    <n v="0"/>
    <n v="0"/>
    <n v="0"/>
    <n v="1.35E-4"/>
    <n v="0"/>
    <n v="28.237680000000001"/>
  </r>
  <r>
    <x v="2"/>
    <x v="7"/>
    <s v="071-Assess &amp; Collect / State           "/>
    <x v="15"/>
    <n v="8011"/>
    <n v="1"/>
    <n v="0"/>
    <n v="0"/>
    <n v="0"/>
    <n v="207630"/>
    <m/>
    <n v="207630"/>
    <n v="207630"/>
    <n v="1.2E-5"/>
    <n v="2.4915600000000002"/>
    <n v="0"/>
    <n v="0"/>
    <n v="0"/>
    <n v="1.2E-5"/>
    <n v="0"/>
    <n v="2.4915600000000002"/>
  </r>
  <r>
    <x v="2"/>
    <x v="7"/>
    <s v="072-Assess &amp; Collect / County          "/>
    <x v="15"/>
    <n v="8011"/>
    <n v="1"/>
    <n v="0"/>
    <n v="0"/>
    <n v="0"/>
    <n v="207630"/>
    <m/>
    <n v="207630"/>
    <n v="207630"/>
    <n v="2.14E-4"/>
    <n v="44.43282"/>
    <n v="0"/>
    <n v="0"/>
    <n v="0"/>
    <n v="2.4000000000000001E-4"/>
    <n v="0"/>
    <n v="44.43282"/>
  </r>
  <r>
    <x v="2"/>
    <x v="7"/>
    <s v="075-Ogden Redev South C B D #11"/>
    <x v="15"/>
    <n v="8011"/>
    <n v="1"/>
    <n v="0"/>
    <n v="0"/>
    <n v="0"/>
    <n v="207630"/>
    <m/>
    <n v="207630"/>
    <n v="207630"/>
    <n v="0"/>
    <n v="0"/>
    <n v="0"/>
    <n v="0"/>
    <n v="0"/>
    <n v="0"/>
    <n v="0"/>
    <n v="0"/>
  </r>
  <r>
    <x v="2"/>
    <x v="7"/>
    <s v="117-Weber Area 911 And Em Serv         "/>
    <x v="15"/>
    <n v="8011"/>
    <n v="1"/>
    <n v="0"/>
    <n v="0"/>
    <n v="0"/>
    <n v="207630"/>
    <m/>
    <n v="207630"/>
    <n v="207630"/>
    <n v="2.1499999999999999E-4"/>
    <n v="44.640450000000001"/>
    <n v="0"/>
    <n v="0"/>
    <n v="0"/>
    <n v="2.41E-4"/>
    <n v="0"/>
    <n v="44.640450000000001"/>
  </r>
  <r>
    <x v="2"/>
    <x v="7"/>
    <s v="122-Ogden School Judgment Levy"/>
    <x v="15"/>
    <n v="8011"/>
    <n v="0.6"/>
    <n v="0"/>
    <n v="0"/>
    <n v="0"/>
    <n v="207630"/>
    <m/>
    <n v="124578"/>
    <n v="124578"/>
    <n v="0"/>
    <n v="0"/>
    <n v="0"/>
    <n v="0"/>
    <n v="0"/>
    <n v="0"/>
    <n v="0"/>
    <n v="0"/>
  </r>
  <r>
    <x v="2"/>
    <x v="7"/>
    <s v="136-Charter School Ogden"/>
    <x v="15"/>
    <n v="8011"/>
    <n v="0.6"/>
    <n v="0"/>
    <n v="0"/>
    <n v="0"/>
    <n v="207630"/>
    <m/>
    <n v="124578"/>
    <n v="124578"/>
    <n v="1.6000000000000001E-4"/>
    <n v="19.932480000000002"/>
    <n v="0"/>
    <n v="0"/>
    <n v="0"/>
    <n v="1.76E-4"/>
    <n v="0"/>
    <n v="19.932480000000002"/>
  </r>
  <r>
    <x v="2"/>
    <x v="7"/>
    <s v="146-Weber County Flood Control"/>
    <x v="15"/>
    <n v="8011"/>
    <n v="1"/>
    <n v="0"/>
    <n v="0"/>
    <n v="0"/>
    <n v="207630"/>
    <m/>
    <n v="207630"/>
    <n v="207630"/>
    <n v="4.6E-5"/>
    <n v="9.5509799999999991"/>
    <n v="0"/>
    <n v="0"/>
    <n v="0"/>
    <n v="2.5999999999999998E-5"/>
    <n v="0"/>
    <n v="9.5509799999999991"/>
  </r>
  <r>
    <x v="2"/>
    <x v="8"/>
    <s v="001-Weber County General Fund          "/>
    <x v="16"/>
    <n v="8014"/>
    <n v="0.7"/>
    <n v="17999026"/>
    <n v="150265"/>
    <n v="12494132.699999999"/>
    <n v="63530"/>
    <m/>
    <n v="44471"/>
    <n v="12538603.699999999"/>
    <n v="1.4239999999999999E-3"/>
    <n v="17854.971668799997"/>
    <n v="5300361"/>
    <n v="0"/>
    <n v="3710252.6999999997"/>
    <n v="1.72E-3"/>
    <n v="6381.6346439999998"/>
    <n v="24236.606312799995"/>
  </r>
  <r>
    <x v="2"/>
    <x v="8"/>
    <s v="002-Weber County G O Bond Fund         "/>
    <x v="16"/>
    <n v="8014"/>
    <n v="0.7"/>
    <n v="17999026"/>
    <n v="150265"/>
    <n v="12494132.699999999"/>
    <n v="63530"/>
    <m/>
    <n v="44471"/>
    <n v="12538603.699999999"/>
    <n v="1.4100000000000001E-4"/>
    <n v="1767.9431217000001"/>
    <n v="5300361"/>
    <n v="0"/>
    <n v="3710252.6999999997"/>
    <n v="1.85E-4"/>
    <n v="686.39674949999994"/>
    <n v="2454.3398711999998"/>
  </r>
  <r>
    <x v="2"/>
    <x v="8"/>
    <s v="003-Library                            "/>
    <x v="16"/>
    <n v="8014"/>
    <n v="0.7"/>
    <n v="17999026"/>
    <n v="150265"/>
    <n v="12494132.699999999"/>
    <n v="63530"/>
    <m/>
    <n v="44471"/>
    <n v="12538603.699999999"/>
    <n v="4.7399999999999997E-4"/>
    <n v="5943.2981537999995"/>
    <n v="5300361"/>
    <n v="0"/>
    <n v="3710252.6999999997"/>
    <n v="4.5800000000000002E-4"/>
    <n v="1699.2957366000001"/>
    <n v="7642.5938903999995"/>
  </r>
  <r>
    <x v="2"/>
    <x v="8"/>
    <s v="004-Ogden City School Distr"/>
    <x v="16"/>
    <n v="8014"/>
    <n v="0.7"/>
    <n v="17999026"/>
    <n v="150265"/>
    <n v="12494132.699999999"/>
    <n v="63530"/>
    <m/>
    <n v="44471"/>
    <n v="12538603.699999999"/>
    <n v="7.4250000000000002E-3"/>
    <n v="93099.132472500001"/>
    <n v="5300361"/>
    <n v="0"/>
    <n v="3710252.6999999997"/>
    <n v="7.8079999999999998E-3"/>
    <n v="28969.653081599998"/>
    <n v="122068.7855541"/>
  </r>
  <r>
    <x v="2"/>
    <x v="8"/>
    <s v="006-Statewide School Basic Levy"/>
    <x v="16"/>
    <n v="8014"/>
    <n v="0.7"/>
    <n v="17999026"/>
    <n v="150265"/>
    <n v="12494132.699999999"/>
    <n v="63530"/>
    <m/>
    <n v="44471"/>
    <n v="12538603.699999999"/>
    <n v="0"/>
    <n v="0"/>
    <n v="5300361"/>
    <n v="0"/>
    <n v="3710252.6999999997"/>
    <n v="0"/>
    <n v="0"/>
    <n v="0"/>
  </r>
  <r>
    <x v="2"/>
    <x v="8"/>
    <s v="007-Mosquito Abatement Distr           "/>
    <x v="16"/>
    <n v="8014"/>
    <n v="0.7"/>
    <n v="17999026"/>
    <n v="150265"/>
    <n v="12494132.699999999"/>
    <n v="63530"/>
    <m/>
    <n v="44471"/>
    <n v="12538603.699999999"/>
    <n v="8.3999999999999995E-5"/>
    <n v="1053.2427107999999"/>
    <n v="5300361"/>
    <n v="0"/>
    <n v="3710252.6999999997"/>
    <n v="9.3999999999999994E-5"/>
    <n v="348.76375379999996"/>
    <n v="1402.0064645999998"/>
  </r>
  <r>
    <x v="2"/>
    <x v="8"/>
    <s v="008-Weber Basin Water - General        "/>
    <x v="16"/>
    <n v="8014"/>
    <n v="0.7"/>
    <n v="17999026"/>
    <n v="150265"/>
    <n v="12494132.699999999"/>
    <n v="63530"/>
    <m/>
    <n v="44471"/>
    <n v="12538603.699999999"/>
    <n v="1.3200000000000001E-4"/>
    <n v="1655.0956884"/>
    <n v="5300361"/>
    <n v="0"/>
    <n v="3710252.6999999997"/>
    <n v="1.46E-4"/>
    <n v="541.69689419999997"/>
    <n v="2196.7925826000001"/>
  </r>
  <r>
    <x v="2"/>
    <x v="8"/>
    <s v="009-Weber Basin Water - Ogden"/>
    <x v="16"/>
    <n v="8014"/>
    <n v="0.7"/>
    <n v="17999026"/>
    <n v="150265"/>
    <n v="12494132.699999999"/>
    <n v="63530"/>
    <m/>
    <n v="44471"/>
    <n v="12538603.699999999"/>
    <n v="2.6699999999999998E-4"/>
    <n v="3347.8071878999995"/>
    <n v="5300361"/>
    <n v="0"/>
    <n v="3710252.6999999997"/>
    <n v="2.9500000000000001E-4"/>
    <n v="1094.5245465"/>
    <n v="4442.3317343999997"/>
  </r>
  <r>
    <x v="2"/>
    <x v="8"/>
    <s v="017-Central Weber Sewer Distr          "/>
    <x v="16"/>
    <n v="8014"/>
    <n v="0.7"/>
    <n v="17999026"/>
    <n v="150265"/>
    <n v="12494132.699999999"/>
    <n v="63530"/>
    <m/>
    <n v="44471"/>
    <n v="12538603.699999999"/>
    <n v="5.0299999999999997E-4"/>
    <n v="6306.9176610999993"/>
    <n v="5300361"/>
    <n v="0"/>
    <n v="3710252.6999999997"/>
    <n v="5.6400000000000005E-4"/>
    <n v="2092.5825227999999"/>
    <n v="8399.5001838999997"/>
  </r>
  <r>
    <x v="2"/>
    <x v="8"/>
    <s v="029-Ogden City"/>
    <x v="16"/>
    <n v="8014"/>
    <n v="0.7"/>
    <n v="17999026"/>
    <n v="150265"/>
    <n v="12494132.699999999"/>
    <n v="63530"/>
    <m/>
    <n v="44471"/>
    <n v="12538603.699999999"/>
    <n v="2.3969999999999998E-3"/>
    <n v="30055.033068899997"/>
    <n v="5300361"/>
    <n v="0"/>
    <n v="3710252.6999999997"/>
    <n v="2.6510000000000001E-3"/>
    <n v="9835.8799077000003"/>
    <n v="39890.912976599997"/>
  </r>
  <r>
    <x v="2"/>
    <x v="8"/>
    <s v="038-Weber / Morgan Health              "/>
    <x v="16"/>
    <n v="8014"/>
    <n v="0.7"/>
    <n v="17999026"/>
    <n v="150265"/>
    <n v="12494132.699999999"/>
    <n v="63530"/>
    <m/>
    <n v="44471"/>
    <n v="12538603.699999999"/>
    <n v="8.2000000000000001E-5"/>
    <n v="1028.1655034"/>
    <n v="5300361"/>
    <n v="0"/>
    <n v="3710252.6999999997"/>
    <n v="9.2E-5"/>
    <n v="341.34324839999999"/>
    <n v="1369.5087518"/>
  </r>
  <r>
    <x v="2"/>
    <x v="8"/>
    <s v="055-Paramedic Fund                     "/>
    <x v="16"/>
    <n v="8014"/>
    <n v="0.7"/>
    <n v="17999026"/>
    <n v="150265"/>
    <n v="12494132.699999999"/>
    <n v="63530"/>
    <m/>
    <n v="44471"/>
    <n v="12538603.699999999"/>
    <n v="1.36E-4"/>
    <n v="1705.2501031999998"/>
    <n v="5300361"/>
    <n v="0"/>
    <n v="3710252.6999999997"/>
    <n v="1.35E-4"/>
    <n v="500.88411449999995"/>
    <n v="2206.1342176999997"/>
  </r>
  <r>
    <x v="2"/>
    <x v="8"/>
    <s v="071-Assess &amp; Collect / State           "/>
    <x v="16"/>
    <n v="8014"/>
    <n v="0.7"/>
    <n v="17999026"/>
    <n v="150265"/>
    <n v="12494132.699999999"/>
    <n v="63530"/>
    <m/>
    <n v="44471"/>
    <n v="12538603.699999999"/>
    <n v="1.2E-5"/>
    <n v="150.46324440000001"/>
    <n v="5300361"/>
    <n v="0"/>
    <n v="3710252.6999999997"/>
    <n v="1.2E-5"/>
    <n v="44.523032399999998"/>
    <n v="194.98627680000001"/>
  </r>
  <r>
    <x v="2"/>
    <x v="8"/>
    <s v="072-Assess &amp; Collect / County          "/>
    <x v="16"/>
    <n v="8014"/>
    <n v="0.7"/>
    <n v="17999026"/>
    <n v="150265"/>
    <n v="12494132.699999999"/>
    <n v="63530"/>
    <m/>
    <n v="44471"/>
    <n v="12538603.699999999"/>
    <n v="2.14E-4"/>
    <n v="2683.2611917999998"/>
    <n v="5300361"/>
    <n v="0"/>
    <n v="3710252.6999999997"/>
    <n v="2.4000000000000001E-4"/>
    <n v="890.46064799999999"/>
    <n v="3573.7218397999995"/>
  </r>
  <r>
    <x v="2"/>
    <x v="8"/>
    <s v="081-Ogden Redev Hinckley Airport #14"/>
    <x v="16"/>
    <n v="8014"/>
    <n v="0.7"/>
    <n v="17999026"/>
    <n v="150265"/>
    <n v="12494132.699999999"/>
    <n v="63530"/>
    <m/>
    <n v="44471"/>
    <n v="12538603.699999999"/>
    <n v="0"/>
    <n v="0"/>
    <n v="5300361"/>
    <n v="0"/>
    <n v="3710252.6999999997"/>
    <n v="0"/>
    <n v="0"/>
    <n v="0"/>
  </r>
  <r>
    <x v="2"/>
    <x v="8"/>
    <s v="117-Weber Area 911 And Em Serv         "/>
    <x v="16"/>
    <n v="8014"/>
    <n v="0.7"/>
    <n v="17999026"/>
    <n v="150265"/>
    <n v="12494132.699999999"/>
    <n v="63530"/>
    <m/>
    <n v="44471"/>
    <n v="12538603.699999999"/>
    <n v="2.1499999999999999E-4"/>
    <n v="2695.7997954999996"/>
    <n v="5300361"/>
    <n v="0"/>
    <n v="3710252.6999999997"/>
    <n v="2.41E-4"/>
    <n v="894.17090069999995"/>
    <n v="3589.9706961999996"/>
  </r>
  <r>
    <x v="2"/>
    <x v="8"/>
    <s v="122-Ogden School Judgment Levy"/>
    <x v="16"/>
    <n v="8014"/>
    <n v="0.7"/>
    <n v="17999026"/>
    <n v="150265"/>
    <n v="12494132.699999999"/>
    <n v="63530"/>
    <m/>
    <n v="44471"/>
    <n v="12538603.699999999"/>
    <n v="0"/>
    <n v="0"/>
    <n v="5300361"/>
    <n v="0"/>
    <n v="3710252.6999999997"/>
    <n v="0"/>
    <n v="0"/>
    <n v="0"/>
  </r>
  <r>
    <x v="2"/>
    <x v="8"/>
    <s v="136-Charter School Ogden"/>
    <x v="16"/>
    <n v="8014"/>
    <n v="0.7"/>
    <n v="17999026"/>
    <n v="150265"/>
    <n v="12494132.699999999"/>
    <n v="63530"/>
    <m/>
    <n v="44471"/>
    <n v="12538603.699999999"/>
    <n v="1.6000000000000001E-4"/>
    <n v="2006.176592"/>
    <n v="5300361"/>
    <n v="0"/>
    <n v="3710252.6999999997"/>
    <n v="1.76E-4"/>
    <n v="653.00447519999989"/>
    <n v="2659.1810672000001"/>
  </r>
  <r>
    <x v="2"/>
    <x v="8"/>
    <s v="146-Weber County Flood Control"/>
    <x v="16"/>
    <n v="8014"/>
    <n v="0.7"/>
    <n v="17999026"/>
    <n v="150265"/>
    <n v="12494132.699999999"/>
    <n v="63530"/>
    <m/>
    <n v="44471"/>
    <n v="12538603.699999999"/>
    <n v="4.6E-5"/>
    <n v="576.77577020000001"/>
    <n v="5300361"/>
    <n v="0"/>
    <n v="3710252.6999999997"/>
    <n v="2.5999999999999998E-5"/>
    <n v="96.466570199999992"/>
    <n v="673.24234039999999"/>
  </r>
  <r>
    <x v="2"/>
    <x v="8"/>
    <s v="001-Weber County General Fund          "/>
    <x v="17"/>
    <n v="8014"/>
    <n v="0.7"/>
    <n v="0"/>
    <n v="0"/>
    <n v="0"/>
    <n v="17302"/>
    <m/>
    <n v="12111.4"/>
    <n v="12111.4"/>
    <n v="1.4239999999999999E-3"/>
    <n v="17.246633599999999"/>
    <n v="0"/>
    <n v="0"/>
    <n v="0"/>
    <n v="1.72E-3"/>
    <n v="0"/>
    <n v="17.246633599999999"/>
  </r>
  <r>
    <x v="2"/>
    <x v="8"/>
    <s v="002-Weber County G O Bond Fund         "/>
    <x v="17"/>
    <n v="8014"/>
    <n v="0.7"/>
    <n v="0"/>
    <n v="0"/>
    <n v="0"/>
    <n v="17302"/>
    <m/>
    <n v="12111.4"/>
    <n v="12111.4"/>
    <n v="1.4100000000000001E-4"/>
    <n v="1.7077074000000001"/>
    <n v="0"/>
    <n v="0"/>
    <n v="0"/>
    <n v="1.85E-4"/>
    <n v="0"/>
    <n v="1.7077074000000001"/>
  </r>
  <r>
    <x v="2"/>
    <x v="8"/>
    <s v="003-Library                            "/>
    <x v="17"/>
    <n v="8014"/>
    <n v="0.7"/>
    <n v="0"/>
    <n v="0"/>
    <n v="0"/>
    <n v="17302"/>
    <m/>
    <n v="12111.4"/>
    <n v="12111.4"/>
    <n v="4.7399999999999997E-4"/>
    <n v="5.7408035999999996"/>
    <n v="0"/>
    <n v="0"/>
    <n v="0"/>
    <n v="4.5800000000000002E-4"/>
    <n v="0"/>
    <n v="5.7408035999999996"/>
  </r>
  <r>
    <x v="2"/>
    <x v="8"/>
    <s v="004-Ogden City School Distr"/>
    <x v="17"/>
    <n v="8014"/>
    <n v="0.7"/>
    <n v="0"/>
    <n v="0"/>
    <n v="0"/>
    <n v="17302"/>
    <m/>
    <n v="12111.4"/>
    <n v="12111.4"/>
    <n v="7.4250000000000002E-3"/>
    <n v="89.927144999999996"/>
    <n v="0"/>
    <n v="0"/>
    <n v="0"/>
    <n v="7.8079999999999998E-3"/>
    <n v="0"/>
    <n v="89.927144999999996"/>
  </r>
  <r>
    <x v="2"/>
    <x v="8"/>
    <s v="006-Statewide School Basic Levy"/>
    <x v="17"/>
    <n v="8014"/>
    <n v="0.7"/>
    <n v="0"/>
    <n v="0"/>
    <n v="0"/>
    <n v="17302"/>
    <m/>
    <n v="12111.4"/>
    <n v="12111.4"/>
    <n v="0"/>
    <n v="0"/>
    <n v="0"/>
    <n v="0"/>
    <n v="0"/>
    <n v="0"/>
    <n v="0"/>
    <n v="0"/>
  </r>
  <r>
    <x v="2"/>
    <x v="8"/>
    <s v="007-Mosquito Abatement Distr           "/>
    <x v="17"/>
    <n v="8014"/>
    <n v="0.7"/>
    <n v="0"/>
    <n v="0"/>
    <n v="0"/>
    <n v="17302"/>
    <m/>
    <n v="12111.4"/>
    <n v="12111.4"/>
    <n v="8.3999999999999995E-5"/>
    <n v="1.0173576"/>
    <n v="0"/>
    <n v="0"/>
    <n v="0"/>
    <n v="9.3999999999999994E-5"/>
    <n v="0"/>
    <n v="1.0173576"/>
  </r>
  <r>
    <x v="2"/>
    <x v="8"/>
    <s v="008-Weber Basin Water - General        "/>
    <x v="17"/>
    <n v="8014"/>
    <n v="0.7"/>
    <n v="0"/>
    <n v="0"/>
    <n v="0"/>
    <n v="17302"/>
    <m/>
    <n v="12111.4"/>
    <n v="12111.4"/>
    <n v="1.3200000000000001E-4"/>
    <n v="1.5987048000000001"/>
    <n v="0"/>
    <n v="0"/>
    <n v="0"/>
    <n v="1.46E-4"/>
    <n v="0"/>
    <n v="1.5987048000000001"/>
  </r>
  <r>
    <x v="2"/>
    <x v="8"/>
    <s v="009-Weber Basin Water - Ogden"/>
    <x v="17"/>
    <n v="8014"/>
    <n v="0.7"/>
    <n v="0"/>
    <n v="0"/>
    <n v="0"/>
    <n v="17302"/>
    <m/>
    <n v="12111.4"/>
    <n v="12111.4"/>
    <n v="2.6699999999999998E-4"/>
    <n v="3.2337437999999996"/>
    <n v="0"/>
    <n v="0"/>
    <n v="0"/>
    <n v="2.9500000000000001E-4"/>
    <n v="0"/>
    <n v="3.2337437999999996"/>
  </r>
  <r>
    <x v="2"/>
    <x v="8"/>
    <s v="029-Ogden City"/>
    <x v="17"/>
    <n v="8014"/>
    <n v="0.7"/>
    <n v="0"/>
    <n v="0"/>
    <n v="0"/>
    <n v="17302"/>
    <m/>
    <n v="12111.4"/>
    <n v="12111.4"/>
    <n v="2.3969999999999998E-3"/>
    <n v="29.031025799999998"/>
    <n v="0"/>
    <n v="0"/>
    <n v="0"/>
    <n v="2.6510000000000001E-3"/>
    <n v="0"/>
    <n v="29.031025799999998"/>
  </r>
  <r>
    <x v="2"/>
    <x v="8"/>
    <s v="038-Weber / Morgan Health              "/>
    <x v="17"/>
    <n v="8014"/>
    <n v="0.7"/>
    <n v="0"/>
    <n v="0"/>
    <n v="0"/>
    <n v="17302"/>
    <m/>
    <n v="12111.4"/>
    <n v="12111.4"/>
    <n v="8.2000000000000001E-5"/>
    <n v="0.99313479999999998"/>
    <n v="0"/>
    <n v="0"/>
    <n v="0"/>
    <n v="9.2E-5"/>
    <n v="0"/>
    <n v="0.99313479999999998"/>
  </r>
  <r>
    <x v="2"/>
    <x v="8"/>
    <s v="055-Paramedic Fund                     "/>
    <x v="17"/>
    <n v="8014"/>
    <n v="0.7"/>
    <n v="0"/>
    <n v="0"/>
    <n v="0"/>
    <n v="17302"/>
    <m/>
    <n v="12111.4"/>
    <n v="12111.4"/>
    <n v="1.36E-4"/>
    <n v="1.6471503999999999"/>
    <n v="0"/>
    <n v="0"/>
    <n v="0"/>
    <n v="1.35E-4"/>
    <n v="0"/>
    <n v="1.6471503999999999"/>
  </r>
  <r>
    <x v="2"/>
    <x v="8"/>
    <s v="071-Assess &amp; Collect / State           "/>
    <x v="17"/>
    <n v="8014"/>
    <n v="0.7"/>
    <n v="0"/>
    <n v="0"/>
    <n v="0"/>
    <n v="17302"/>
    <m/>
    <n v="12111.4"/>
    <n v="12111.4"/>
    <n v="1.2E-5"/>
    <n v="0.14533679999999999"/>
    <n v="0"/>
    <n v="0"/>
    <n v="0"/>
    <n v="1.2E-5"/>
    <n v="0"/>
    <n v="0.14533679999999999"/>
  </r>
  <r>
    <x v="2"/>
    <x v="8"/>
    <s v="072-Assess &amp; Collect / County          "/>
    <x v="17"/>
    <n v="8014"/>
    <n v="0.7"/>
    <n v="0"/>
    <n v="0"/>
    <n v="0"/>
    <n v="17302"/>
    <m/>
    <n v="12111.4"/>
    <n v="12111.4"/>
    <n v="2.14E-4"/>
    <n v="2.5918395999999997"/>
    <n v="0"/>
    <n v="0"/>
    <n v="0"/>
    <n v="2.4000000000000001E-4"/>
    <n v="0"/>
    <n v="2.5918395999999997"/>
  </r>
  <r>
    <x v="2"/>
    <x v="8"/>
    <s v="081-Ogden Redev Hinckley Airport #14"/>
    <x v="17"/>
    <n v="8014"/>
    <n v="0.7"/>
    <n v="0"/>
    <n v="0"/>
    <n v="0"/>
    <n v="17302"/>
    <m/>
    <n v="12111.4"/>
    <n v="12111.4"/>
    <n v="0"/>
    <n v="0"/>
    <n v="0"/>
    <n v="0"/>
    <n v="0"/>
    <n v="0"/>
    <n v="0"/>
    <n v="0"/>
  </r>
  <r>
    <x v="2"/>
    <x v="8"/>
    <s v="117-Weber Area 911 And Em Serv         "/>
    <x v="17"/>
    <n v="8014"/>
    <n v="0.7"/>
    <n v="0"/>
    <n v="0"/>
    <n v="0"/>
    <n v="17302"/>
    <m/>
    <n v="12111.4"/>
    <n v="12111.4"/>
    <n v="2.1499999999999999E-4"/>
    <n v="2.6039509999999999"/>
    <n v="0"/>
    <n v="0"/>
    <n v="0"/>
    <n v="2.41E-4"/>
    <n v="0"/>
    <n v="2.6039509999999999"/>
  </r>
  <r>
    <x v="2"/>
    <x v="8"/>
    <s v="122-Ogden School Judgment Levy"/>
    <x v="17"/>
    <n v="8014"/>
    <n v="0.7"/>
    <n v="0"/>
    <n v="0"/>
    <n v="0"/>
    <n v="17302"/>
    <m/>
    <n v="12111.4"/>
    <n v="12111.4"/>
    <n v="0"/>
    <n v="0"/>
    <n v="0"/>
    <n v="0"/>
    <n v="0"/>
    <n v="0"/>
    <n v="0"/>
    <n v="0"/>
  </r>
  <r>
    <x v="2"/>
    <x v="8"/>
    <s v="136-Charter School Ogden"/>
    <x v="17"/>
    <n v="8014"/>
    <n v="0.7"/>
    <n v="0"/>
    <n v="0"/>
    <n v="0"/>
    <n v="17302"/>
    <m/>
    <n v="12111.4"/>
    <n v="12111.4"/>
    <n v="1.6000000000000001E-4"/>
    <n v="1.937824"/>
    <n v="0"/>
    <n v="0"/>
    <n v="0"/>
    <n v="1.76E-4"/>
    <n v="0"/>
    <n v="1.937824"/>
  </r>
  <r>
    <x v="2"/>
    <x v="8"/>
    <s v="146-Weber County Flood Control"/>
    <x v="17"/>
    <n v="8014"/>
    <n v="0.7"/>
    <n v="0"/>
    <n v="0"/>
    <n v="0"/>
    <n v="17302"/>
    <m/>
    <n v="12111.4"/>
    <n v="12111.4"/>
    <n v="4.6E-5"/>
    <n v="0.55712439999999996"/>
    <n v="0"/>
    <n v="0"/>
    <n v="0"/>
    <n v="2.5999999999999998E-5"/>
    <n v="0"/>
    <n v="0.55712439999999996"/>
  </r>
  <r>
    <x v="2"/>
    <x v="8"/>
    <s v="001-Weber County General Fund          "/>
    <x v="18"/>
    <n v="9014"/>
    <n v="0.7"/>
    <n v="0"/>
    <n v="0"/>
    <n v="0"/>
    <n v="36156"/>
    <m/>
    <n v="25309.199999999997"/>
    <n v="25309.199999999997"/>
    <n v="1.4239999999999999E-3"/>
    <n v="36.040300799999997"/>
    <n v="0"/>
    <n v="0"/>
    <n v="0"/>
    <n v="1.72E-3"/>
    <n v="0"/>
    <n v="36.040300799999997"/>
  </r>
  <r>
    <x v="2"/>
    <x v="8"/>
    <s v="002-Weber County G O Bond Fund         "/>
    <x v="18"/>
    <n v="9014"/>
    <n v="0.7"/>
    <n v="0"/>
    <n v="0"/>
    <n v="0"/>
    <n v="36156"/>
    <m/>
    <n v="25309.199999999997"/>
    <n v="25309.199999999997"/>
    <n v="1.4100000000000001E-4"/>
    <n v="3.5685971999999997"/>
    <n v="0"/>
    <n v="0"/>
    <n v="0"/>
    <n v="1.85E-4"/>
    <n v="0"/>
    <n v="3.5685971999999997"/>
  </r>
  <r>
    <x v="2"/>
    <x v="8"/>
    <s v="003-Library                            "/>
    <x v="18"/>
    <n v="9014"/>
    <n v="0.7"/>
    <n v="0"/>
    <n v="0"/>
    <n v="0"/>
    <n v="36156"/>
    <m/>
    <n v="25309.199999999997"/>
    <n v="25309.199999999997"/>
    <n v="4.7399999999999997E-4"/>
    <n v="11.996560799999997"/>
    <n v="0"/>
    <n v="0"/>
    <n v="0"/>
    <n v="4.5800000000000002E-4"/>
    <n v="0"/>
    <n v="11.996560799999997"/>
  </r>
  <r>
    <x v="2"/>
    <x v="8"/>
    <s v="004-Ogden City School Distr"/>
    <x v="18"/>
    <n v="9014"/>
    <n v="0.7"/>
    <n v="0"/>
    <n v="0"/>
    <n v="0"/>
    <n v="36156"/>
    <m/>
    <n v="25309.199999999997"/>
    <n v="25309.199999999997"/>
    <n v="7.4250000000000002E-3"/>
    <n v="187.92080999999999"/>
    <n v="0"/>
    <n v="0"/>
    <n v="0"/>
    <n v="7.8079999999999998E-3"/>
    <n v="0"/>
    <n v="187.92080999999999"/>
  </r>
  <r>
    <x v="2"/>
    <x v="8"/>
    <s v="006-Statewide School Basic Levy"/>
    <x v="18"/>
    <n v="9014"/>
    <n v="0.7"/>
    <n v="0"/>
    <n v="0"/>
    <n v="0"/>
    <n v="36156"/>
    <m/>
    <n v="25309.199999999997"/>
    <n v="25309.199999999997"/>
    <n v="0"/>
    <n v="0"/>
    <n v="0"/>
    <n v="0"/>
    <n v="0"/>
    <n v="0"/>
    <n v="0"/>
    <n v="0"/>
  </r>
  <r>
    <x v="2"/>
    <x v="8"/>
    <s v="007-Mosquito Abatement Distr           "/>
    <x v="18"/>
    <n v="9014"/>
    <n v="0.7"/>
    <n v="0"/>
    <n v="0"/>
    <n v="0"/>
    <n v="36156"/>
    <m/>
    <n v="25309.199999999997"/>
    <n v="25309.199999999997"/>
    <n v="8.3999999999999995E-5"/>
    <n v="2.1259727999999996"/>
    <n v="0"/>
    <n v="0"/>
    <n v="0"/>
    <n v="9.3999999999999994E-5"/>
    <n v="0"/>
    <n v="2.1259727999999996"/>
  </r>
  <r>
    <x v="2"/>
    <x v="8"/>
    <s v="008-Weber Basin Water - General        "/>
    <x v="18"/>
    <n v="9014"/>
    <n v="0.7"/>
    <n v="0"/>
    <n v="0"/>
    <n v="0"/>
    <n v="36156"/>
    <m/>
    <n v="25309.199999999997"/>
    <n v="25309.199999999997"/>
    <n v="1.3200000000000001E-4"/>
    <n v="3.3408143999999997"/>
    <n v="0"/>
    <n v="0"/>
    <n v="0"/>
    <n v="1.46E-4"/>
    <n v="0"/>
    <n v="3.3408143999999997"/>
  </r>
  <r>
    <x v="2"/>
    <x v="8"/>
    <s v="009-Weber Basin Water - Ogden"/>
    <x v="18"/>
    <n v="9014"/>
    <n v="0.7"/>
    <n v="0"/>
    <n v="0"/>
    <n v="0"/>
    <n v="36156"/>
    <m/>
    <n v="25309.199999999997"/>
    <n v="25309.199999999997"/>
    <n v="2.6699999999999998E-4"/>
    <n v="6.7575563999999986"/>
    <n v="0"/>
    <n v="0"/>
    <n v="0"/>
    <n v="2.9500000000000001E-4"/>
    <n v="0"/>
    <n v="6.7575563999999986"/>
  </r>
  <r>
    <x v="2"/>
    <x v="8"/>
    <s v="018-North Davis Sewer Distr"/>
    <x v="18"/>
    <n v="9014"/>
    <n v="0.7"/>
    <n v="0"/>
    <n v="0"/>
    <n v="0"/>
    <n v="36156"/>
    <m/>
    <n v="25309.199999999997"/>
    <n v="25309.199999999997"/>
    <n v="6.8199999999999999E-4"/>
    <n v="17.260874399999999"/>
    <n v="0"/>
    <n v="0"/>
    <n v="0"/>
    <n v="7.6900000000000004E-4"/>
    <n v="0"/>
    <n v="17.260874399999999"/>
  </r>
  <r>
    <x v="2"/>
    <x v="8"/>
    <s v="029-Ogden City"/>
    <x v="18"/>
    <n v="9014"/>
    <n v="0.7"/>
    <n v="0"/>
    <n v="0"/>
    <n v="0"/>
    <n v="36156"/>
    <m/>
    <n v="25309.199999999997"/>
    <n v="25309.199999999997"/>
    <n v="2.3969999999999998E-3"/>
    <n v="60.666152399999987"/>
    <n v="0"/>
    <n v="0"/>
    <n v="0"/>
    <n v="2.6510000000000001E-3"/>
    <n v="0"/>
    <n v="60.666152399999987"/>
  </r>
  <r>
    <x v="2"/>
    <x v="8"/>
    <s v="038-Weber / Morgan Health              "/>
    <x v="18"/>
    <n v="9014"/>
    <n v="0.7"/>
    <n v="0"/>
    <n v="0"/>
    <n v="0"/>
    <n v="36156"/>
    <m/>
    <n v="25309.199999999997"/>
    <n v="25309.199999999997"/>
    <n v="8.2000000000000001E-5"/>
    <n v="2.0753543999999997"/>
    <n v="0"/>
    <n v="0"/>
    <n v="0"/>
    <n v="9.2E-5"/>
    <n v="0"/>
    <n v="2.0753543999999997"/>
  </r>
  <r>
    <x v="2"/>
    <x v="8"/>
    <s v="055-Paramedic Fund                     "/>
    <x v="18"/>
    <n v="9014"/>
    <n v="0.7"/>
    <n v="0"/>
    <n v="0"/>
    <n v="0"/>
    <n v="36156"/>
    <m/>
    <n v="25309.199999999997"/>
    <n v="25309.199999999997"/>
    <n v="1.36E-4"/>
    <n v="3.4420511999999994"/>
    <n v="0"/>
    <n v="0"/>
    <n v="0"/>
    <n v="1.35E-4"/>
    <n v="0"/>
    <n v="3.4420511999999994"/>
  </r>
  <r>
    <x v="2"/>
    <x v="8"/>
    <s v="071-Assess &amp; Collect / State           "/>
    <x v="18"/>
    <n v="9014"/>
    <n v="0.7"/>
    <n v="0"/>
    <n v="0"/>
    <n v="0"/>
    <n v="36156"/>
    <m/>
    <n v="25309.199999999997"/>
    <n v="25309.199999999997"/>
    <n v="1.2E-5"/>
    <n v="0.30371039999999999"/>
    <n v="0"/>
    <n v="0"/>
    <n v="0"/>
    <n v="1.2E-5"/>
    <n v="0"/>
    <n v="0.30371039999999999"/>
  </r>
  <r>
    <x v="2"/>
    <x v="8"/>
    <s v="072-Assess &amp; Collect / County          "/>
    <x v="18"/>
    <n v="9014"/>
    <n v="0.7"/>
    <n v="0"/>
    <n v="0"/>
    <n v="0"/>
    <n v="36156"/>
    <m/>
    <n v="25309.199999999997"/>
    <n v="25309.199999999997"/>
    <n v="2.14E-4"/>
    <n v="5.4161687999999995"/>
    <n v="0"/>
    <n v="0"/>
    <n v="0"/>
    <n v="2.4000000000000001E-4"/>
    <n v="0"/>
    <n v="5.4161687999999995"/>
  </r>
  <r>
    <x v="2"/>
    <x v="8"/>
    <s v="081-Ogden Redev Hinckley Airport #14"/>
    <x v="18"/>
    <n v="9014"/>
    <n v="0.7"/>
    <n v="0"/>
    <n v="0"/>
    <n v="0"/>
    <n v="36156"/>
    <m/>
    <n v="25309.199999999997"/>
    <n v="25309.199999999997"/>
    <n v="0"/>
    <n v="0"/>
    <n v="0"/>
    <n v="0"/>
    <n v="0"/>
    <n v="0"/>
    <n v="0"/>
    <n v="0"/>
  </r>
  <r>
    <x v="2"/>
    <x v="8"/>
    <s v="117-Weber Area 911 And Em Serv         "/>
    <x v="18"/>
    <n v="9014"/>
    <n v="0.7"/>
    <n v="0"/>
    <n v="0"/>
    <n v="0"/>
    <n v="36156"/>
    <m/>
    <n v="25309.199999999997"/>
    <n v="25309.199999999997"/>
    <n v="2.1499999999999999E-4"/>
    <n v="5.4414779999999991"/>
    <n v="0"/>
    <n v="0"/>
    <n v="0"/>
    <n v="2.41E-4"/>
    <n v="0"/>
    <n v="5.4414779999999991"/>
  </r>
  <r>
    <x v="2"/>
    <x v="8"/>
    <s v="122-Ogden School Judgment Levy"/>
    <x v="18"/>
    <n v="9014"/>
    <n v="0.7"/>
    <n v="0"/>
    <n v="0"/>
    <n v="0"/>
    <n v="36156"/>
    <m/>
    <n v="25309.199999999997"/>
    <n v="25309.199999999997"/>
    <n v="0"/>
    <n v="0"/>
    <n v="0"/>
    <n v="0"/>
    <n v="0"/>
    <n v="0"/>
    <n v="0"/>
    <n v="0"/>
  </r>
  <r>
    <x v="2"/>
    <x v="8"/>
    <s v="136-Charter School Ogden"/>
    <x v="18"/>
    <n v="9014"/>
    <n v="0.7"/>
    <n v="0"/>
    <n v="0"/>
    <n v="0"/>
    <n v="36156"/>
    <m/>
    <n v="25309.199999999997"/>
    <n v="25309.199999999997"/>
    <n v="1.6000000000000001E-4"/>
    <n v="4.0494719999999997"/>
    <n v="0"/>
    <n v="0"/>
    <n v="0"/>
    <n v="1.76E-4"/>
    <n v="0"/>
    <n v="4.0494719999999997"/>
  </r>
  <r>
    <x v="2"/>
    <x v="8"/>
    <s v="146-Weber County Flood Control"/>
    <x v="18"/>
    <n v="9014"/>
    <n v="0.7"/>
    <n v="0"/>
    <n v="0"/>
    <n v="0"/>
    <n v="36156"/>
    <m/>
    <n v="25309.199999999997"/>
    <n v="25309.199999999997"/>
    <n v="4.6E-5"/>
    <n v="1.1642231999999999"/>
    <n v="0"/>
    <n v="0"/>
    <n v="0"/>
    <n v="2.5999999999999998E-5"/>
    <n v="0"/>
    <n v="1.1642231999999999"/>
  </r>
  <r>
    <x v="2"/>
    <x v="9"/>
    <s v="001-Weber County General Fund          "/>
    <x v="19"/>
    <n v="8015"/>
    <n v="1"/>
    <n v="39795833"/>
    <n v="1689991"/>
    <n v="38105842"/>
    <n v="5295"/>
    <m/>
    <n v="5295"/>
    <n v="38111137"/>
    <n v="1.4239999999999999E-3"/>
    <n v="54270.259087999999"/>
    <n v="75924809"/>
    <n v="868968"/>
    <n v="75055841"/>
    <n v="1.72E-3"/>
    <n v="129096.04652"/>
    <n v="183366.305608"/>
  </r>
  <r>
    <x v="2"/>
    <x v="9"/>
    <s v="002-Weber County G O Bond Fund         "/>
    <x v="19"/>
    <n v="8015"/>
    <n v="1"/>
    <n v="39795833"/>
    <n v="1689991"/>
    <n v="38105842"/>
    <n v="5295"/>
    <m/>
    <n v="5295"/>
    <n v="38111137"/>
    <n v="1.4100000000000001E-4"/>
    <n v="5373.6703170000001"/>
    <n v="75924809"/>
    <n v="868968"/>
    <n v="75055841"/>
    <n v="1.85E-4"/>
    <n v="13885.330585"/>
    <n v="19259.000902"/>
  </r>
  <r>
    <x v="2"/>
    <x v="9"/>
    <s v="003-Library                            "/>
    <x v="19"/>
    <n v="8015"/>
    <n v="1"/>
    <n v="39795833"/>
    <n v="1689991"/>
    <n v="38105842"/>
    <n v="5295"/>
    <m/>
    <n v="5295"/>
    <n v="38111137"/>
    <n v="4.7399999999999997E-4"/>
    <n v="18064.678937999997"/>
    <n v="75924809"/>
    <n v="868968"/>
    <n v="75055841"/>
    <n v="4.5800000000000002E-4"/>
    <n v="34375.575177999999"/>
    <n v="52440.254115999996"/>
  </r>
  <r>
    <x v="2"/>
    <x v="9"/>
    <s v="004-Ogden City School Distr"/>
    <x v="19"/>
    <n v="8015"/>
    <n v="0.6"/>
    <n v="39795833"/>
    <n v="1689991"/>
    <n v="22863505.199999999"/>
    <n v="5295"/>
    <m/>
    <n v="3177"/>
    <n v="22866682.199999999"/>
    <n v="7.4250000000000002E-3"/>
    <n v="169785.11533500001"/>
    <n v="75924809"/>
    <n v="868968"/>
    <n v="45033504.600000001"/>
    <n v="7.8079999999999998E-3"/>
    <n v="351621.6039168"/>
    <n v="521406.71925179998"/>
  </r>
  <r>
    <x v="2"/>
    <x v="9"/>
    <s v="006-Statewide School Basic Levy"/>
    <x v="19"/>
    <n v="8015"/>
    <n v="0.6"/>
    <n v="39795833"/>
    <n v="1689991"/>
    <n v="22863505.199999999"/>
    <n v="5295"/>
    <m/>
    <n v="3177"/>
    <n v="22866682.199999999"/>
    <n v="0"/>
    <n v="0"/>
    <n v="75924809"/>
    <n v="868968"/>
    <n v="45033504.600000001"/>
    <n v="0"/>
    <n v="0"/>
    <n v="0"/>
  </r>
  <r>
    <x v="2"/>
    <x v="9"/>
    <s v="007-Mosquito Abatement Distr           "/>
    <x v="19"/>
    <n v="8015"/>
    <n v="1"/>
    <n v="39795833"/>
    <n v="1689991"/>
    <n v="38105842"/>
    <n v="5295"/>
    <m/>
    <n v="5295"/>
    <n v="38111137"/>
    <n v="8.3999999999999995E-5"/>
    <n v="3201.3355079999997"/>
    <n v="75924809"/>
    <n v="868968"/>
    <n v="75055841"/>
    <n v="9.3999999999999994E-5"/>
    <n v="7055.2490539999999"/>
    <n v="10256.584562"/>
  </r>
  <r>
    <x v="2"/>
    <x v="9"/>
    <s v="008-Weber Basin Water - General        "/>
    <x v="19"/>
    <n v="8015"/>
    <n v="1"/>
    <n v="39795833"/>
    <n v="1689991"/>
    <n v="38105842"/>
    <n v="5295"/>
    <m/>
    <n v="5295"/>
    <n v="38111137"/>
    <n v="1.3200000000000001E-4"/>
    <n v="5030.6700840000003"/>
    <n v="75924809"/>
    <n v="868968"/>
    <n v="75055841"/>
    <n v="1.46E-4"/>
    <n v="10958.152786000001"/>
    <n v="15988.82287"/>
  </r>
  <r>
    <x v="2"/>
    <x v="9"/>
    <s v="009-Weber Basin Water - Ogden"/>
    <x v="19"/>
    <n v="8015"/>
    <n v="1"/>
    <n v="39795833"/>
    <n v="1689991"/>
    <n v="38105842"/>
    <n v="5295"/>
    <m/>
    <n v="5295"/>
    <n v="38111137"/>
    <n v="2.6699999999999998E-4"/>
    <n v="10175.673579"/>
    <n v="75924809"/>
    <n v="868968"/>
    <n v="75055841"/>
    <n v="2.9500000000000001E-4"/>
    <n v="22141.473095000001"/>
    <n v="32317.146674000003"/>
  </r>
  <r>
    <x v="2"/>
    <x v="9"/>
    <s v="017-Central Weber Sewer Distr          "/>
    <x v="19"/>
    <n v="8015"/>
    <n v="1"/>
    <n v="39795833"/>
    <n v="1689991"/>
    <n v="38105842"/>
    <n v="5295"/>
    <m/>
    <n v="5295"/>
    <n v="38111137"/>
    <n v="5.0299999999999997E-4"/>
    <n v="19169.901911000001"/>
    <n v="75924809"/>
    <n v="868968"/>
    <n v="75055841"/>
    <n v="5.6400000000000005E-4"/>
    <n v="42331.494324000007"/>
    <n v="61501.396235000007"/>
  </r>
  <r>
    <x v="2"/>
    <x v="9"/>
    <s v="029-Ogden City"/>
    <x v="19"/>
    <n v="8015"/>
    <n v="1"/>
    <n v="39795833"/>
    <n v="1689991"/>
    <n v="38105842"/>
    <n v="5295"/>
    <m/>
    <n v="5295"/>
    <n v="38111137"/>
    <n v="2.3969999999999998E-3"/>
    <n v="91352.395388999998"/>
    <n v="75924809"/>
    <n v="868968"/>
    <n v="75055841"/>
    <n v="2.6510000000000001E-3"/>
    <n v="198973.034491"/>
    <n v="290325.42988000001"/>
  </r>
  <r>
    <x v="2"/>
    <x v="9"/>
    <s v="038-Weber / Morgan Health              "/>
    <x v="19"/>
    <n v="8015"/>
    <n v="1"/>
    <n v="39795833"/>
    <n v="1689991"/>
    <n v="38105842"/>
    <n v="5295"/>
    <m/>
    <n v="5295"/>
    <n v="38111137"/>
    <n v="8.2000000000000001E-5"/>
    <n v="3125.1132339999999"/>
    <n v="75924809"/>
    <n v="868968"/>
    <n v="75055841"/>
    <n v="9.2E-5"/>
    <n v="6905.1373720000001"/>
    <n v="10030.250606"/>
  </r>
  <r>
    <x v="2"/>
    <x v="9"/>
    <s v="055-Paramedic Fund                     "/>
    <x v="19"/>
    <n v="8015"/>
    <n v="1"/>
    <n v="39795833"/>
    <n v="1689991"/>
    <n v="38105842"/>
    <n v="5295"/>
    <m/>
    <n v="5295"/>
    <n v="38111137"/>
    <n v="1.36E-4"/>
    <n v="5183.1146319999998"/>
    <n v="75924809"/>
    <n v="868968"/>
    <n v="75055841"/>
    <n v="1.35E-4"/>
    <n v="10132.538535"/>
    <n v="15315.653167"/>
  </r>
  <r>
    <x v="2"/>
    <x v="9"/>
    <s v="071-Assess &amp; Collect / State           "/>
    <x v="19"/>
    <n v="8015"/>
    <n v="0"/>
    <n v="39795833"/>
    <n v="1689991"/>
    <n v="0"/>
    <n v="5295"/>
    <m/>
    <n v="0"/>
    <n v="0"/>
    <n v="1.2E-5"/>
    <n v="0"/>
    <n v="75924809"/>
    <n v="868968"/>
    <n v="0"/>
    <n v="1.2E-5"/>
    <n v="0"/>
    <n v="0"/>
  </r>
  <r>
    <x v="2"/>
    <x v="9"/>
    <s v="072-Assess &amp; Collect / County          "/>
    <x v="19"/>
    <n v="8015"/>
    <n v="0"/>
    <n v="39795833"/>
    <n v="1689991"/>
    <n v="0"/>
    <n v="5295"/>
    <m/>
    <n v="0"/>
    <n v="0"/>
    <n v="2.14E-4"/>
    <n v="0"/>
    <n v="75924809"/>
    <n v="868968"/>
    <n v="0"/>
    <n v="2.4000000000000001E-4"/>
    <n v="0"/>
    <n v="0"/>
  </r>
  <r>
    <x v="2"/>
    <x v="9"/>
    <s v="087-Ogden Redev Fairmount #15"/>
    <x v="19"/>
    <n v="8015"/>
    <n v="1"/>
    <n v="39795833"/>
    <n v="1689991"/>
    <n v="38105842"/>
    <n v="5295"/>
    <m/>
    <n v="5295"/>
    <n v="38111137"/>
    <n v="0"/>
    <n v="0"/>
    <n v="75924809"/>
    <n v="868968"/>
    <n v="75055841"/>
    <n v="0"/>
    <n v="0"/>
    <n v="0"/>
  </r>
  <r>
    <x v="2"/>
    <x v="9"/>
    <s v="117-Weber Area 911 And Em Serv         "/>
    <x v="19"/>
    <n v="8015"/>
    <n v="1"/>
    <n v="39795833"/>
    <n v="1689991"/>
    <n v="38105842"/>
    <n v="5295"/>
    <m/>
    <n v="5295"/>
    <n v="38111137"/>
    <n v="2.1499999999999999E-4"/>
    <n v="8193.8944549999997"/>
    <n v="75924809"/>
    <n v="868968"/>
    <n v="75055841"/>
    <n v="2.41E-4"/>
    <n v="18088.457681"/>
    <n v="26282.352136000001"/>
  </r>
  <r>
    <x v="2"/>
    <x v="9"/>
    <s v="122-Ogden School Judgment Levy"/>
    <x v="19"/>
    <n v="8015"/>
    <n v="0.6"/>
    <n v="39795833"/>
    <n v="1689991"/>
    <n v="22863505.199999999"/>
    <n v="5295"/>
    <m/>
    <n v="3177"/>
    <n v="22866682.199999999"/>
    <n v="0"/>
    <n v="0"/>
    <n v="75924809"/>
    <n v="868968"/>
    <n v="45033504.600000001"/>
    <n v="0"/>
    <n v="0"/>
    <n v="0"/>
  </r>
  <r>
    <x v="2"/>
    <x v="9"/>
    <s v="136-Charter School Ogden"/>
    <x v="19"/>
    <n v="8015"/>
    <n v="0.6"/>
    <n v="39795833"/>
    <n v="1689991"/>
    <n v="22863505.199999999"/>
    <n v="5295"/>
    <m/>
    <n v="3177"/>
    <n v="22866682.199999999"/>
    <n v="1.6000000000000001E-4"/>
    <n v="3658.6691520000004"/>
    <n v="75924809"/>
    <n v="868968"/>
    <n v="45033504.600000001"/>
    <n v="1.76E-4"/>
    <n v="7925.8968095999999"/>
    <n v="11584.565961600001"/>
  </r>
  <r>
    <x v="2"/>
    <x v="9"/>
    <s v="146-Weber County Flood Control"/>
    <x v="19"/>
    <n v="8015"/>
    <n v="1"/>
    <n v="39795833"/>
    <n v="1689991"/>
    <n v="38105842"/>
    <n v="5295"/>
    <m/>
    <n v="5295"/>
    <n v="38111137"/>
    <n v="4.6E-5"/>
    <n v="1753.112302"/>
    <n v="75924809"/>
    <n v="868968"/>
    <n v="75055841"/>
    <n v="2.5999999999999998E-5"/>
    <n v="1951.4518659999999"/>
    <n v="3704.5641679999999"/>
  </r>
  <r>
    <x v="2"/>
    <x v="9"/>
    <s v="001-Weber County General Fund          "/>
    <x v="20"/>
    <n v="8015"/>
    <n v="1"/>
    <n v="0"/>
    <n v="0"/>
    <n v="0"/>
    <n v="60630"/>
    <m/>
    <n v="60630"/>
    <n v="60630"/>
    <n v="1.4239999999999999E-3"/>
    <n v="86.337119999999999"/>
    <n v="0"/>
    <n v="0"/>
    <n v="0"/>
    <n v="1.72E-3"/>
    <n v="0"/>
    <n v="86.337119999999999"/>
  </r>
  <r>
    <x v="2"/>
    <x v="9"/>
    <s v="002-Weber County G O Bond Fund         "/>
    <x v="20"/>
    <n v="8015"/>
    <n v="1"/>
    <n v="0"/>
    <n v="0"/>
    <n v="0"/>
    <n v="60630"/>
    <m/>
    <n v="60630"/>
    <n v="60630"/>
    <n v="1.4100000000000001E-4"/>
    <n v="8.5488300000000006"/>
    <n v="0"/>
    <n v="0"/>
    <n v="0"/>
    <n v="1.85E-4"/>
    <n v="0"/>
    <n v="8.5488300000000006"/>
  </r>
  <r>
    <x v="2"/>
    <x v="9"/>
    <s v="003-Library                            "/>
    <x v="20"/>
    <n v="8015"/>
    <n v="1"/>
    <n v="0"/>
    <n v="0"/>
    <n v="0"/>
    <n v="60630"/>
    <m/>
    <n v="60630"/>
    <n v="60630"/>
    <n v="4.7399999999999997E-4"/>
    <n v="28.738619999999997"/>
    <n v="0"/>
    <n v="0"/>
    <n v="0"/>
    <n v="4.5800000000000002E-4"/>
    <n v="0"/>
    <n v="28.738619999999997"/>
  </r>
  <r>
    <x v="2"/>
    <x v="9"/>
    <s v="004-Ogden City School Distr"/>
    <x v="20"/>
    <n v="8015"/>
    <n v="0.6"/>
    <n v="0"/>
    <n v="0"/>
    <n v="0"/>
    <n v="60630"/>
    <m/>
    <n v="36378"/>
    <n v="36378"/>
    <n v="7.4250000000000002E-3"/>
    <n v="270.10665"/>
    <n v="0"/>
    <n v="0"/>
    <n v="0"/>
    <n v="7.8079999999999998E-3"/>
    <n v="0"/>
    <n v="270.10665"/>
  </r>
  <r>
    <x v="2"/>
    <x v="9"/>
    <s v="006-Statewide School Basic Levy"/>
    <x v="20"/>
    <n v="8015"/>
    <n v="0.6"/>
    <n v="0"/>
    <n v="0"/>
    <n v="0"/>
    <n v="60630"/>
    <m/>
    <n v="36378"/>
    <n v="36378"/>
    <n v="0"/>
    <n v="0"/>
    <n v="0"/>
    <n v="0"/>
    <n v="0"/>
    <n v="0"/>
    <n v="0"/>
    <n v="0"/>
  </r>
  <r>
    <x v="2"/>
    <x v="9"/>
    <s v="007-Mosquito Abatement Distr           "/>
    <x v="20"/>
    <n v="8015"/>
    <n v="1"/>
    <n v="0"/>
    <n v="0"/>
    <n v="0"/>
    <n v="60630"/>
    <m/>
    <n v="60630"/>
    <n v="60630"/>
    <n v="8.3999999999999995E-5"/>
    <n v="5.0929199999999994"/>
    <n v="0"/>
    <n v="0"/>
    <n v="0"/>
    <n v="9.3999999999999994E-5"/>
    <n v="0"/>
    <n v="5.0929199999999994"/>
  </r>
  <r>
    <x v="2"/>
    <x v="9"/>
    <s v="008-Weber Basin Water - General        "/>
    <x v="20"/>
    <n v="8015"/>
    <n v="1"/>
    <n v="0"/>
    <n v="0"/>
    <n v="0"/>
    <n v="60630"/>
    <m/>
    <n v="60630"/>
    <n v="60630"/>
    <n v="1.3200000000000001E-4"/>
    <n v="8.0031600000000012"/>
    <n v="0"/>
    <n v="0"/>
    <n v="0"/>
    <n v="1.46E-4"/>
    <n v="0"/>
    <n v="8.0031600000000012"/>
  </r>
  <r>
    <x v="2"/>
    <x v="9"/>
    <s v="009-Weber Basin Water - Ogden"/>
    <x v="20"/>
    <n v="8015"/>
    <n v="1"/>
    <n v="0"/>
    <n v="0"/>
    <n v="0"/>
    <n v="60630"/>
    <m/>
    <n v="60630"/>
    <n v="60630"/>
    <n v="2.6699999999999998E-4"/>
    <n v="16.188209999999998"/>
    <n v="0"/>
    <n v="0"/>
    <n v="0"/>
    <n v="2.9500000000000001E-4"/>
    <n v="0"/>
    <n v="16.188209999999998"/>
  </r>
  <r>
    <x v="2"/>
    <x v="9"/>
    <s v="029-Ogden City"/>
    <x v="20"/>
    <n v="8015"/>
    <n v="1"/>
    <n v="0"/>
    <n v="0"/>
    <n v="0"/>
    <n v="60630"/>
    <m/>
    <n v="60630"/>
    <n v="60630"/>
    <n v="2.3969999999999998E-3"/>
    <n v="145.33010999999999"/>
    <n v="0"/>
    <n v="0"/>
    <n v="0"/>
    <n v="2.6510000000000001E-3"/>
    <n v="0"/>
    <n v="145.33010999999999"/>
  </r>
  <r>
    <x v="2"/>
    <x v="9"/>
    <s v="038-Weber / Morgan Health              "/>
    <x v="20"/>
    <n v="8015"/>
    <n v="1"/>
    <n v="0"/>
    <n v="0"/>
    <n v="0"/>
    <n v="60630"/>
    <m/>
    <n v="60630"/>
    <n v="60630"/>
    <n v="8.2000000000000001E-5"/>
    <n v="4.97166"/>
    <n v="0"/>
    <n v="0"/>
    <n v="0"/>
    <n v="9.2E-5"/>
    <n v="0"/>
    <n v="4.97166"/>
  </r>
  <r>
    <x v="2"/>
    <x v="9"/>
    <s v="055-Paramedic Fund                     "/>
    <x v="20"/>
    <n v="8015"/>
    <n v="1"/>
    <n v="0"/>
    <n v="0"/>
    <n v="0"/>
    <n v="60630"/>
    <m/>
    <n v="60630"/>
    <n v="60630"/>
    <n v="1.36E-4"/>
    <n v="8.2456800000000001"/>
    <n v="0"/>
    <n v="0"/>
    <n v="0"/>
    <n v="1.35E-4"/>
    <n v="0"/>
    <n v="8.2456800000000001"/>
  </r>
  <r>
    <x v="2"/>
    <x v="9"/>
    <s v="071-Assess &amp; Collect / State           "/>
    <x v="20"/>
    <n v="8015"/>
    <n v="0"/>
    <n v="0"/>
    <n v="0"/>
    <n v="0"/>
    <n v="60630"/>
    <m/>
    <n v="0"/>
    <n v="0"/>
    <n v="1.2E-5"/>
    <n v="0"/>
    <n v="0"/>
    <n v="0"/>
    <n v="0"/>
    <n v="1.2E-5"/>
    <n v="0"/>
    <n v="0"/>
  </r>
  <r>
    <x v="2"/>
    <x v="9"/>
    <s v="072-Assess &amp; Collect / County          "/>
    <x v="20"/>
    <n v="8015"/>
    <n v="0"/>
    <n v="0"/>
    <n v="0"/>
    <n v="0"/>
    <n v="60630"/>
    <m/>
    <n v="0"/>
    <n v="0"/>
    <n v="2.14E-4"/>
    <n v="0"/>
    <n v="0"/>
    <n v="0"/>
    <n v="0"/>
    <n v="2.4000000000000001E-4"/>
    <n v="0"/>
    <n v="0"/>
  </r>
  <r>
    <x v="2"/>
    <x v="9"/>
    <s v="087-Ogden Redev Fairmount #15"/>
    <x v="20"/>
    <n v="8015"/>
    <n v="1"/>
    <n v="0"/>
    <n v="0"/>
    <n v="0"/>
    <n v="60630"/>
    <m/>
    <n v="60630"/>
    <n v="60630"/>
    <n v="0"/>
    <n v="0"/>
    <n v="0"/>
    <n v="0"/>
    <n v="0"/>
    <n v="0"/>
    <n v="0"/>
    <n v="0"/>
  </r>
  <r>
    <x v="2"/>
    <x v="9"/>
    <s v="117-Weber Area 911 And Em Serv         "/>
    <x v="20"/>
    <n v="8015"/>
    <n v="1"/>
    <n v="0"/>
    <n v="0"/>
    <n v="0"/>
    <n v="60630"/>
    <m/>
    <n v="60630"/>
    <n v="60630"/>
    <n v="2.1499999999999999E-4"/>
    <n v="13.035449999999999"/>
    <n v="0"/>
    <n v="0"/>
    <n v="0"/>
    <n v="2.41E-4"/>
    <n v="0"/>
    <n v="13.035449999999999"/>
  </r>
  <r>
    <x v="2"/>
    <x v="9"/>
    <s v="122-Ogden School Judgment Levy"/>
    <x v="20"/>
    <n v="8015"/>
    <n v="0.6"/>
    <n v="0"/>
    <n v="0"/>
    <n v="0"/>
    <n v="60630"/>
    <m/>
    <n v="36378"/>
    <n v="36378"/>
    <n v="0"/>
    <n v="0"/>
    <n v="0"/>
    <n v="0"/>
    <n v="0"/>
    <n v="0"/>
    <n v="0"/>
    <n v="0"/>
  </r>
  <r>
    <x v="2"/>
    <x v="9"/>
    <s v="136-Charter School Ogden"/>
    <x v="20"/>
    <n v="8015"/>
    <n v="0.6"/>
    <n v="0"/>
    <n v="0"/>
    <n v="0"/>
    <n v="60630"/>
    <m/>
    <n v="36378"/>
    <n v="36378"/>
    <n v="1.6000000000000001E-4"/>
    <n v="5.8204800000000008"/>
    <n v="0"/>
    <n v="0"/>
    <n v="0"/>
    <n v="1.76E-4"/>
    <n v="0"/>
    <n v="5.8204800000000008"/>
  </r>
  <r>
    <x v="2"/>
    <x v="9"/>
    <s v="146-Weber County Flood Control"/>
    <x v="20"/>
    <n v="8015"/>
    <n v="1"/>
    <n v="0"/>
    <n v="0"/>
    <n v="0"/>
    <n v="60630"/>
    <m/>
    <n v="60630"/>
    <n v="60630"/>
    <n v="4.6E-5"/>
    <n v="2.78898"/>
    <n v="0"/>
    <n v="0"/>
    <n v="0"/>
    <n v="2.5999999999999998E-5"/>
    <n v="0"/>
    <n v="2.78898"/>
  </r>
  <r>
    <x v="2"/>
    <x v="10"/>
    <s v="001-Weber County General Fund          "/>
    <x v="21"/>
    <n v="8022"/>
    <n v="0.71899999999999997"/>
    <n v="49587007"/>
    <n v="10301587"/>
    <n v="28246216.98"/>
    <n v="182387"/>
    <m/>
    <n v="131136.253"/>
    <n v="28377353.232999999"/>
    <n v="1.4239999999999999E-3"/>
    <n v="40409.351003791999"/>
    <n v="1745636"/>
    <n v="143991"/>
    <n v="1151582.7549999999"/>
    <n v="1.72E-3"/>
    <n v="1980.7223385999998"/>
    <n v="42390.073342391996"/>
  </r>
  <r>
    <x v="2"/>
    <x v="10"/>
    <s v="002-Weber County G O Bond Fund         "/>
    <x v="21"/>
    <n v="8022"/>
    <n v="0.71899999999999997"/>
    <n v="49587007"/>
    <n v="10301587"/>
    <n v="28246216.98"/>
    <n v="182387"/>
    <m/>
    <n v="131136.253"/>
    <n v="28377353.232999999"/>
    <n v="1.4100000000000001E-4"/>
    <n v="4001.2068058530003"/>
    <n v="1745636"/>
    <n v="143991"/>
    <n v="1151582.7549999999"/>
    <n v="1.85E-4"/>
    <n v="213.04280967499997"/>
    <n v="4214.2496155280005"/>
  </r>
  <r>
    <x v="2"/>
    <x v="10"/>
    <s v="003-Library                            "/>
    <x v="21"/>
    <n v="8022"/>
    <n v="0.71899999999999997"/>
    <n v="49587007"/>
    <n v="10301587"/>
    <n v="28246216.98"/>
    <n v="182387"/>
    <m/>
    <n v="131136.253"/>
    <n v="28377353.232999999"/>
    <n v="4.7399999999999997E-4"/>
    <n v="13450.865432441999"/>
    <n v="1745636"/>
    <n v="143991"/>
    <n v="1151582.7549999999"/>
    <n v="4.5800000000000002E-4"/>
    <n v="527.42490178999992"/>
    <n v="13978.290334231999"/>
  </r>
  <r>
    <x v="2"/>
    <x v="10"/>
    <s v="004-Ogden City School Distr"/>
    <x v="21"/>
    <n v="8022"/>
    <n v="0.71899999999999997"/>
    <n v="49587007"/>
    <n v="10301587"/>
    <n v="28246216.98"/>
    <n v="182387"/>
    <m/>
    <n v="131136.253"/>
    <n v="28377353.232999999"/>
    <n v="7.4250000000000002E-3"/>
    <n v="210701.847755025"/>
    <n v="1745636"/>
    <n v="143991"/>
    <n v="1151582.7549999999"/>
    <n v="7.8079999999999998E-3"/>
    <n v="8991.5581510399988"/>
    <n v="219693.40590606499"/>
  </r>
  <r>
    <x v="2"/>
    <x v="10"/>
    <s v="006-Statewide School Basic Levy"/>
    <x v="21"/>
    <n v="8022"/>
    <n v="0.71899999999999997"/>
    <n v="49587007"/>
    <n v="10301587"/>
    <n v="28246216.98"/>
    <n v="182387"/>
    <m/>
    <n v="131136.253"/>
    <n v="28377353.232999999"/>
    <n v="0"/>
    <n v="0"/>
    <n v="1745636"/>
    <n v="143991"/>
    <n v="1151582.7549999999"/>
    <n v="0"/>
    <n v="0"/>
    <n v="0"/>
  </r>
  <r>
    <x v="2"/>
    <x v="10"/>
    <s v="007-Mosquito Abatement Distr           "/>
    <x v="21"/>
    <n v="8022"/>
    <n v="0.71899999999999997"/>
    <n v="49587007"/>
    <n v="10301587"/>
    <n v="28246216.98"/>
    <n v="182387"/>
    <m/>
    <n v="131136.253"/>
    <n v="28377353.232999999"/>
    <n v="8.3999999999999995E-5"/>
    <n v="2383.6976715719998"/>
    <n v="1745636"/>
    <n v="143991"/>
    <n v="1151582.7549999999"/>
    <n v="9.3999999999999994E-5"/>
    <n v="108.24877896999999"/>
    <n v="2491.9464505419996"/>
  </r>
  <r>
    <x v="2"/>
    <x v="10"/>
    <s v="008-Weber Basin Water - General        "/>
    <x v="21"/>
    <n v="8022"/>
    <n v="0.71899999999999997"/>
    <n v="49587007"/>
    <n v="10301587"/>
    <n v="28246216.98"/>
    <n v="182387"/>
    <m/>
    <n v="131136.253"/>
    <n v="28377353.232999999"/>
    <n v="1.3200000000000001E-4"/>
    <n v="3745.8106267560001"/>
    <n v="1745636"/>
    <n v="143991"/>
    <n v="1151582.7549999999"/>
    <n v="1.46E-4"/>
    <n v="168.13108222999998"/>
    <n v="3913.9417089860003"/>
  </r>
  <r>
    <x v="2"/>
    <x v="10"/>
    <s v="009-Weber Basin Water - Ogden"/>
    <x v="21"/>
    <n v="8022"/>
    <n v="0.71899999999999997"/>
    <n v="49587007"/>
    <n v="10301587"/>
    <n v="28246216.98"/>
    <n v="182387"/>
    <m/>
    <n v="131136.253"/>
    <n v="28377353.232999999"/>
    <n v="2.6699999999999998E-4"/>
    <n v="7576.7533132109993"/>
    <n v="1745636"/>
    <n v="143991"/>
    <n v="1151582.7549999999"/>
    <n v="2.9500000000000001E-4"/>
    <n v="339.71691272499999"/>
    <n v="7916.4702259359992"/>
  </r>
  <r>
    <x v="2"/>
    <x v="10"/>
    <s v="017-Central Weber Sewer Distr          "/>
    <x v="21"/>
    <n v="8022"/>
    <n v="0.71899999999999997"/>
    <n v="49587007"/>
    <n v="10301587"/>
    <n v="28246216.98"/>
    <n v="182387"/>
    <m/>
    <n v="131136.253"/>
    <n v="28377353.232999999"/>
    <n v="5.0299999999999997E-4"/>
    <n v="14273.808676198998"/>
    <n v="1745636"/>
    <n v="143991"/>
    <n v="1151582.7549999999"/>
    <n v="5.6400000000000005E-4"/>
    <n v="649.49267381999994"/>
    <n v="14923.301350018997"/>
  </r>
  <r>
    <x v="2"/>
    <x v="10"/>
    <s v="029-Ogden City"/>
    <x v="21"/>
    <n v="8022"/>
    <n v="0.71899999999999997"/>
    <n v="49587007"/>
    <n v="10301587"/>
    <n v="28246216.98"/>
    <n v="182387"/>
    <m/>
    <n v="131136.253"/>
    <n v="28377353.232999999"/>
    <n v="2.3969999999999998E-3"/>
    <n v="68020.515699500989"/>
    <n v="1745636"/>
    <n v="143991"/>
    <n v="1151582.7549999999"/>
    <n v="2.6510000000000001E-3"/>
    <n v="3052.8458835050001"/>
    <n v="71073.361583005986"/>
  </r>
  <r>
    <x v="2"/>
    <x v="10"/>
    <s v="038-Weber / Morgan Health              "/>
    <x v="21"/>
    <n v="8022"/>
    <n v="0.71899999999999997"/>
    <n v="49587007"/>
    <n v="10301587"/>
    <n v="28246216.98"/>
    <n v="182387"/>
    <m/>
    <n v="131136.253"/>
    <n v="28377353.232999999"/>
    <n v="8.2000000000000001E-5"/>
    <n v="2326.942965106"/>
    <n v="1745636"/>
    <n v="143991"/>
    <n v="1151582.7549999999"/>
    <n v="9.2E-5"/>
    <n v="105.94561345999999"/>
    <n v="2432.888578566"/>
  </r>
  <r>
    <x v="2"/>
    <x v="10"/>
    <s v="055-Paramedic Fund                     "/>
    <x v="21"/>
    <n v="8022"/>
    <n v="0.71899999999999997"/>
    <n v="49587007"/>
    <n v="10301587"/>
    <n v="28246216.98"/>
    <n v="182387"/>
    <m/>
    <n v="131136.253"/>
    <n v="28377353.232999999"/>
    <n v="1.36E-4"/>
    <n v="3859.3200396879997"/>
    <n v="1745636"/>
    <n v="143991"/>
    <n v="1151582.7549999999"/>
    <n v="1.35E-4"/>
    <n v="155.463671925"/>
    <n v="4014.7837116129999"/>
  </r>
  <r>
    <x v="2"/>
    <x v="10"/>
    <s v="071-Assess &amp; Collect / State           "/>
    <x v="21"/>
    <n v="8022"/>
    <n v="0"/>
    <n v="49587007"/>
    <n v="10301587"/>
    <n v="0"/>
    <n v="182387"/>
    <m/>
    <n v="0"/>
    <n v="0"/>
    <n v="1.2E-5"/>
    <n v="0"/>
    <n v="1745636"/>
    <n v="143991"/>
    <n v="0"/>
    <n v="1.2E-5"/>
    <n v="0"/>
    <n v="0"/>
  </r>
  <r>
    <x v="2"/>
    <x v="10"/>
    <s v="072-Assess &amp; Collect / County          "/>
    <x v="21"/>
    <n v="8022"/>
    <n v="0"/>
    <n v="49587007"/>
    <n v="10301587"/>
    <n v="0"/>
    <n v="182387"/>
    <m/>
    <n v="0"/>
    <n v="0"/>
    <n v="2.14E-4"/>
    <n v="0"/>
    <n v="1745636"/>
    <n v="143991"/>
    <n v="0"/>
    <n v="2.4000000000000001E-4"/>
    <n v="0"/>
    <n v="0"/>
  </r>
  <r>
    <x v="2"/>
    <x v="10"/>
    <s v="106-Ogden Redev Ogden River  #22"/>
    <x v="21"/>
    <n v="8022"/>
    <n v="0.71899999999999997"/>
    <n v="49587007"/>
    <n v="10301587"/>
    <n v="28246216.98"/>
    <n v="182387"/>
    <m/>
    <n v="131136.253"/>
    <n v="28377353.232999999"/>
    <n v="0"/>
    <n v="0"/>
    <n v="1745636"/>
    <n v="143991"/>
    <n v="1151582.7549999999"/>
    <n v="0"/>
    <n v="0"/>
    <n v="0"/>
  </r>
  <r>
    <x v="2"/>
    <x v="10"/>
    <s v="117-Weber Area 911 And Em Serv         "/>
    <x v="21"/>
    <n v="8022"/>
    <n v="0.71899999999999997"/>
    <n v="49587007"/>
    <n v="10301587"/>
    <n v="28246216.98"/>
    <n v="182387"/>
    <m/>
    <n v="131136.253"/>
    <n v="28377353.232999999"/>
    <n v="2.1499999999999999E-4"/>
    <n v="6101.1309450949993"/>
    <n v="1745636"/>
    <n v="143991"/>
    <n v="1151582.7549999999"/>
    <n v="2.41E-4"/>
    <n v="277.53144395499999"/>
    <n v="6378.6623890499995"/>
  </r>
  <r>
    <x v="2"/>
    <x v="10"/>
    <s v="122-Ogden School Judgment Levy"/>
    <x v="21"/>
    <n v="8022"/>
    <n v="0.71899999999999997"/>
    <n v="49587007"/>
    <n v="10301587"/>
    <n v="28246216.98"/>
    <n v="182387"/>
    <m/>
    <n v="131136.253"/>
    <n v="28377353.232999999"/>
    <n v="0"/>
    <n v="0"/>
    <n v="1745636"/>
    <n v="143991"/>
    <n v="1151582.7549999999"/>
    <n v="0"/>
    <n v="0"/>
    <n v="0"/>
  </r>
  <r>
    <x v="2"/>
    <x v="10"/>
    <s v="136-Charter School Ogden"/>
    <x v="21"/>
    <n v="8022"/>
    <n v="0.71899999999999997"/>
    <n v="49587007"/>
    <n v="10301587"/>
    <n v="28246216.98"/>
    <n v="182387"/>
    <m/>
    <n v="131136.253"/>
    <n v="28377353.232999999"/>
    <n v="1.6000000000000001E-4"/>
    <n v="4540.3765172800004"/>
    <n v="1745636"/>
    <n v="143991"/>
    <n v="1151582.7549999999"/>
    <n v="1.76E-4"/>
    <n v="202.67856487999998"/>
    <n v="4743.05508216"/>
  </r>
  <r>
    <x v="2"/>
    <x v="10"/>
    <s v="146-Weber County Flood Control"/>
    <x v="21"/>
    <n v="8022"/>
    <n v="0.71899999999999997"/>
    <n v="49587007"/>
    <n v="10301587"/>
    <n v="28246216.98"/>
    <n v="182387"/>
    <m/>
    <n v="131136.253"/>
    <n v="28377353.232999999"/>
    <n v="4.6E-5"/>
    <n v="1305.3582487179999"/>
    <n v="1745636"/>
    <n v="143991"/>
    <n v="1151582.7549999999"/>
    <n v="2.5999999999999998E-5"/>
    <n v="29.941151629999997"/>
    <n v="1335.2994003479998"/>
  </r>
  <r>
    <x v="2"/>
    <x v="10"/>
    <s v="001-Weber County General Fund          "/>
    <x v="22"/>
    <n v="8022"/>
    <n v="0.71899999999999997"/>
    <n v="0"/>
    <n v="0"/>
    <n v="0"/>
    <n v="240449"/>
    <m/>
    <n v="172882.83100000001"/>
    <n v="172882.83100000001"/>
    <n v="1.4239999999999999E-3"/>
    <n v="246.18515134399999"/>
    <n v="0"/>
    <m/>
    <n v="0"/>
    <n v="1.72E-3"/>
    <n v="0"/>
    <n v="246.18515134399999"/>
  </r>
  <r>
    <x v="2"/>
    <x v="10"/>
    <s v="002-Weber County G O Bond Fund         "/>
    <x v="22"/>
    <n v="8022"/>
    <n v="0.71899999999999997"/>
    <n v="0"/>
    <n v="0"/>
    <n v="0"/>
    <n v="240449"/>
    <m/>
    <n v="172882.83100000001"/>
    <n v="172882.83100000001"/>
    <n v="1.4100000000000001E-4"/>
    <n v="24.376479171000003"/>
    <n v="0"/>
    <m/>
    <n v="0"/>
    <n v="1.85E-4"/>
    <n v="0"/>
    <n v="24.376479171000003"/>
  </r>
  <r>
    <x v="2"/>
    <x v="10"/>
    <s v="003-Library                            "/>
    <x v="22"/>
    <n v="8022"/>
    <n v="0.71899999999999997"/>
    <n v="0"/>
    <n v="0"/>
    <n v="0"/>
    <n v="240449"/>
    <m/>
    <n v="172882.83100000001"/>
    <n v="172882.83100000001"/>
    <n v="4.7399999999999997E-4"/>
    <n v="81.946461893999995"/>
    <n v="0"/>
    <m/>
    <n v="0"/>
    <n v="4.5800000000000002E-4"/>
    <n v="0"/>
    <n v="81.946461893999995"/>
  </r>
  <r>
    <x v="2"/>
    <x v="10"/>
    <s v="004-Ogden City School Distr"/>
    <x v="22"/>
    <n v="8022"/>
    <n v="0.71899999999999997"/>
    <n v="0"/>
    <n v="0"/>
    <n v="0"/>
    <n v="240449"/>
    <m/>
    <n v="172882.83100000001"/>
    <n v="172882.83100000001"/>
    <n v="7.4250000000000002E-3"/>
    <n v="1283.6550201750001"/>
    <n v="0"/>
    <m/>
    <n v="0"/>
    <n v="7.8079999999999998E-3"/>
    <n v="0"/>
    <n v="1283.6550201750001"/>
  </r>
  <r>
    <x v="2"/>
    <x v="10"/>
    <s v="006-Statewide School Basic Levy"/>
    <x v="22"/>
    <n v="8022"/>
    <n v="0.71899999999999997"/>
    <n v="0"/>
    <n v="0"/>
    <n v="0"/>
    <n v="240449"/>
    <m/>
    <n v="172882.83100000001"/>
    <n v="172882.83100000001"/>
    <n v="0"/>
    <n v="0"/>
    <n v="0"/>
    <m/>
    <n v="0"/>
    <n v="0"/>
    <n v="0"/>
    <n v="0"/>
  </r>
  <r>
    <x v="2"/>
    <x v="10"/>
    <s v="007-Mosquito Abatement Distr           "/>
    <x v="22"/>
    <n v="8022"/>
    <n v="0.71899999999999997"/>
    <n v="0"/>
    <n v="0"/>
    <n v="0"/>
    <n v="240449"/>
    <m/>
    <n v="172882.83100000001"/>
    <n v="172882.83100000001"/>
    <n v="8.3999999999999995E-5"/>
    <n v="14.522157803999999"/>
    <n v="0"/>
    <m/>
    <n v="0"/>
    <n v="9.3999999999999994E-5"/>
    <n v="0"/>
    <n v="14.522157803999999"/>
  </r>
  <r>
    <x v="2"/>
    <x v="10"/>
    <s v="008-Weber Basin Water - General        "/>
    <x v="22"/>
    <n v="8022"/>
    <n v="0.71899999999999997"/>
    <n v="0"/>
    <n v="0"/>
    <n v="0"/>
    <n v="240449"/>
    <m/>
    <n v="172882.83100000001"/>
    <n v="172882.83100000001"/>
    <n v="1.3200000000000001E-4"/>
    <n v="22.820533692000001"/>
    <n v="0"/>
    <m/>
    <n v="0"/>
    <n v="1.46E-4"/>
    <n v="0"/>
    <n v="22.820533692000001"/>
  </r>
  <r>
    <x v="2"/>
    <x v="10"/>
    <s v="009-Weber Basin Water - Ogden"/>
    <x v="22"/>
    <n v="8022"/>
    <n v="0.71899999999999997"/>
    <n v="0"/>
    <n v="0"/>
    <n v="0"/>
    <n v="240449"/>
    <m/>
    <n v="172882.83100000001"/>
    <n v="172882.83100000001"/>
    <n v="2.6699999999999998E-4"/>
    <n v="46.159715876999996"/>
    <n v="0"/>
    <m/>
    <n v="0"/>
    <n v="2.9500000000000001E-4"/>
    <n v="0"/>
    <n v="46.159715876999996"/>
  </r>
  <r>
    <x v="2"/>
    <x v="10"/>
    <s v="029-Ogden City"/>
    <x v="22"/>
    <n v="8022"/>
    <n v="0.71899999999999997"/>
    <n v="0"/>
    <n v="0"/>
    <n v="0"/>
    <n v="240449"/>
    <m/>
    <n v="172882.83100000001"/>
    <n v="172882.83100000001"/>
    <n v="2.3969999999999998E-3"/>
    <n v="414.40014590699997"/>
    <n v="0"/>
    <m/>
    <n v="0"/>
    <n v="2.6510000000000001E-3"/>
    <n v="0"/>
    <n v="414.40014590699997"/>
  </r>
  <r>
    <x v="2"/>
    <x v="10"/>
    <s v="038-Weber / Morgan Health              "/>
    <x v="22"/>
    <n v="8022"/>
    <n v="0.71899999999999997"/>
    <n v="0"/>
    <n v="0"/>
    <n v="0"/>
    <n v="240449"/>
    <m/>
    <n v="172882.83100000001"/>
    <n v="172882.83100000001"/>
    <n v="8.2000000000000001E-5"/>
    <n v="14.176392142000001"/>
    <n v="0"/>
    <m/>
    <n v="0"/>
    <n v="9.2E-5"/>
    <n v="0"/>
    <n v="14.176392142000001"/>
  </r>
  <r>
    <x v="2"/>
    <x v="10"/>
    <s v="055-Paramedic Fund                     "/>
    <x v="22"/>
    <n v="8022"/>
    <n v="0.71899999999999997"/>
    <n v="0"/>
    <n v="0"/>
    <n v="0"/>
    <n v="240449"/>
    <m/>
    <n v="172882.83100000001"/>
    <n v="172882.83100000001"/>
    <n v="1.36E-4"/>
    <n v="23.512065016000001"/>
    <n v="0"/>
    <m/>
    <n v="0"/>
    <n v="1.35E-4"/>
    <n v="0"/>
    <n v="23.512065016000001"/>
  </r>
  <r>
    <x v="2"/>
    <x v="10"/>
    <s v="071-Assess &amp; Collect / State           "/>
    <x v="22"/>
    <n v="8022"/>
    <n v="0"/>
    <n v="0"/>
    <n v="0"/>
    <n v="0"/>
    <n v="240449"/>
    <m/>
    <n v="0"/>
    <n v="0"/>
    <n v="1.2E-5"/>
    <n v="0"/>
    <n v="0"/>
    <m/>
    <n v="0"/>
    <n v="1.2E-5"/>
    <n v="0"/>
    <n v="0"/>
  </r>
  <r>
    <x v="2"/>
    <x v="10"/>
    <s v="072-Assess &amp; Collect / County          "/>
    <x v="22"/>
    <n v="8022"/>
    <n v="0"/>
    <n v="0"/>
    <n v="0"/>
    <n v="0"/>
    <n v="240449"/>
    <m/>
    <n v="0"/>
    <n v="0"/>
    <n v="2.14E-4"/>
    <n v="0"/>
    <n v="0"/>
    <m/>
    <n v="0"/>
    <n v="2.4000000000000001E-4"/>
    <n v="0"/>
    <n v="0"/>
  </r>
  <r>
    <x v="2"/>
    <x v="10"/>
    <s v="106-Ogden Redev Ogden River  #22"/>
    <x v="22"/>
    <n v="8022"/>
    <n v="0.71899999999999997"/>
    <n v="0"/>
    <n v="0"/>
    <n v="0"/>
    <n v="240449"/>
    <m/>
    <n v="172882.83100000001"/>
    <n v="172882.83100000001"/>
    <n v="0"/>
    <n v="0"/>
    <n v="0"/>
    <m/>
    <n v="0"/>
    <n v="0"/>
    <n v="0"/>
    <n v="0"/>
  </r>
  <r>
    <x v="2"/>
    <x v="10"/>
    <s v="117-Weber Area 911 And Em Serv         "/>
    <x v="22"/>
    <n v="8022"/>
    <n v="0.71899999999999997"/>
    <n v="0"/>
    <n v="0"/>
    <n v="0"/>
    <n v="240449"/>
    <m/>
    <n v="172882.83100000001"/>
    <n v="172882.83100000001"/>
    <n v="2.1499999999999999E-4"/>
    <n v="37.169808664999998"/>
    <n v="0"/>
    <m/>
    <n v="0"/>
    <n v="2.41E-4"/>
    <n v="0"/>
    <n v="37.169808664999998"/>
  </r>
  <r>
    <x v="2"/>
    <x v="10"/>
    <s v="122-Ogden School Judgment Levy"/>
    <x v="22"/>
    <n v="8022"/>
    <n v="0.71899999999999997"/>
    <n v="0"/>
    <n v="0"/>
    <n v="0"/>
    <n v="240449"/>
    <m/>
    <n v="172882.83100000001"/>
    <n v="172882.83100000001"/>
    <n v="0"/>
    <n v="0"/>
    <n v="0"/>
    <m/>
    <n v="0"/>
    <n v="0"/>
    <n v="0"/>
    <n v="0"/>
  </r>
  <r>
    <x v="2"/>
    <x v="10"/>
    <s v="136-Charter School Ogden"/>
    <x v="22"/>
    <n v="8022"/>
    <n v="0.71899999999999997"/>
    <n v="0"/>
    <n v="0"/>
    <n v="0"/>
    <n v="240449"/>
    <m/>
    <n v="172882.83100000001"/>
    <n v="172882.83100000001"/>
    <n v="1.6000000000000001E-4"/>
    <n v="27.661252960000002"/>
    <n v="0"/>
    <m/>
    <n v="0"/>
    <n v="1.76E-4"/>
    <n v="0"/>
    <n v="27.661252960000002"/>
  </r>
  <r>
    <x v="2"/>
    <x v="10"/>
    <s v="146-Weber County Flood Control"/>
    <x v="22"/>
    <n v="8022"/>
    <n v="0.71899999999999997"/>
    <n v="0"/>
    <n v="0"/>
    <n v="0"/>
    <n v="240449"/>
    <m/>
    <n v="172882.83100000001"/>
    <n v="172882.83100000001"/>
    <n v="4.6E-5"/>
    <n v="7.952610226"/>
    <n v="0"/>
    <m/>
    <n v="0"/>
    <n v="2.5999999999999998E-5"/>
    <n v="0"/>
    <n v="7.952610226"/>
  </r>
  <r>
    <x v="2"/>
    <x v="11"/>
    <s v="001-Weber County General Fund          "/>
    <x v="23"/>
    <n v="8026"/>
    <n v="1"/>
    <n v="45952556"/>
    <n v="19466489"/>
    <n v="26486067"/>
    <n v="412365"/>
    <m/>
    <n v="412365"/>
    <n v="26898432"/>
    <n v="1.4239999999999999E-3"/>
    <n v="38303.367167999997"/>
    <n v="1010085"/>
    <n v="534457"/>
    <n v="475628"/>
    <n v="1.72E-3"/>
    <n v="818.08015999999998"/>
    <n v="39121.447327999995"/>
  </r>
  <r>
    <x v="2"/>
    <x v="11"/>
    <s v="002-Weber County G O Bond Fund         "/>
    <x v="23"/>
    <n v="8026"/>
    <n v="1"/>
    <n v="45952556"/>
    <n v="19466489"/>
    <n v="26486067"/>
    <n v="412365"/>
    <m/>
    <n v="412365"/>
    <n v="26898432"/>
    <n v="1.4100000000000001E-4"/>
    <n v="3792.6789120000003"/>
    <n v="1010085"/>
    <n v="534457"/>
    <n v="475628"/>
    <n v="1.85E-4"/>
    <n v="87.99118"/>
    <n v="3880.6700920000003"/>
  </r>
  <r>
    <x v="2"/>
    <x v="11"/>
    <s v="003-Library                            "/>
    <x v="23"/>
    <n v="8026"/>
    <n v="1"/>
    <n v="45952556"/>
    <n v="19466489"/>
    <n v="26486067"/>
    <n v="412365"/>
    <m/>
    <n v="412365"/>
    <n v="26898432"/>
    <n v="4.7399999999999997E-4"/>
    <n v="12749.856768"/>
    <n v="1010085"/>
    <n v="534457"/>
    <n v="475628"/>
    <n v="4.5800000000000002E-4"/>
    <n v="217.83762400000001"/>
    <n v="12967.694391999999"/>
  </r>
  <r>
    <x v="2"/>
    <x v="11"/>
    <s v="004-Ogden City School Distr"/>
    <x v="23"/>
    <n v="8026"/>
    <n v="1"/>
    <n v="45952556"/>
    <n v="19466489"/>
    <n v="26486067"/>
    <n v="412365"/>
    <m/>
    <n v="412365"/>
    <n v="26898432"/>
    <n v="7.4250000000000002E-3"/>
    <n v="199720.85760000002"/>
    <n v="1010085"/>
    <n v="534457"/>
    <n v="475628"/>
    <n v="7.8079999999999998E-3"/>
    <n v="3713.7034239999998"/>
    <n v="203434.56102400002"/>
  </r>
  <r>
    <x v="2"/>
    <x v="11"/>
    <s v="006-Statewide School Basic Levy"/>
    <x v="23"/>
    <n v="8026"/>
    <n v="1"/>
    <n v="45952556"/>
    <n v="19466489"/>
    <n v="26486067"/>
    <n v="412365"/>
    <m/>
    <n v="412365"/>
    <n v="26898432"/>
    <n v="0"/>
    <n v="0"/>
    <n v="1010085"/>
    <n v="534457"/>
    <n v="475628"/>
    <n v="0"/>
    <n v="0"/>
    <n v="0"/>
  </r>
  <r>
    <x v="2"/>
    <x v="11"/>
    <s v="007-Mosquito Abatement Distr           "/>
    <x v="23"/>
    <n v="8026"/>
    <n v="1"/>
    <n v="45952556"/>
    <n v="19466489"/>
    <n v="26486067"/>
    <n v="412365"/>
    <m/>
    <n v="412365"/>
    <n v="26898432"/>
    <n v="8.3999999999999995E-5"/>
    <n v="2259.468288"/>
    <n v="1010085"/>
    <n v="534457"/>
    <n v="475628"/>
    <n v="9.3999999999999994E-5"/>
    <n v="44.709032000000001"/>
    <n v="2304.1773200000002"/>
  </r>
  <r>
    <x v="2"/>
    <x v="11"/>
    <s v="008-Weber Basin Water - General        "/>
    <x v="23"/>
    <n v="8026"/>
    <n v="1"/>
    <n v="45952556"/>
    <n v="19466489"/>
    <n v="26486067"/>
    <n v="412365"/>
    <m/>
    <n v="412365"/>
    <n v="26898432"/>
    <n v="1.3200000000000001E-4"/>
    <n v="3550.5930240000002"/>
    <n v="1010085"/>
    <n v="534457"/>
    <n v="475628"/>
    <n v="1.46E-4"/>
    <n v="69.441687999999999"/>
    <n v="3620.0347120000001"/>
  </r>
  <r>
    <x v="2"/>
    <x v="11"/>
    <s v="009-Weber Basin Water - Ogden"/>
    <x v="23"/>
    <n v="8026"/>
    <n v="1"/>
    <n v="45952556"/>
    <n v="19466489"/>
    <n v="26486067"/>
    <n v="412365"/>
    <m/>
    <n v="412365"/>
    <n v="26898432"/>
    <n v="2.6699999999999998E-4"/>
    <n v="7181.8813439999994"/>
    <n v="1010085"/>
    <n v="534457"/>
    <n v="475628"/>
    <n v="2.9500000000000001E-4"/>
    <n v="140.31026"/>
    <n v="7322.1916039999996"/>
  </r>
  <r>
    <x v="2"/>
    <x v="11"/>
    <s v="017-Central Weber Sewer Distr          "/>
    <x v="23"/>
    <n v="8026"/>
    <n v="1"/>
    <n v="45952556"/>
    <n v="19466489"/>
    <n v="26486067"/>
    <n v="412365"/>
    <m/>
    <n v="412365"/>
    <n v="26898432"/>
    <n v="5.0299999999999997E-4"/>
    <n v="13529.911296"/>
    <n v="1010085"/>
    <n v="534457"/>
    <n v="475628"/>
    <n v="5.6400000000000005E-4"/>
    <n v="268.25419200000005"/>
    <n v="13798.165488000001"/>
  </r>
  <r>
    <x v="2"/>
    <x v="11"/>
    <s v="029-Ogden City"/>
    <x v="23"/>
    <n v="8026"/>
    <n v="1"/>
    <n v="45952556"/>
    <n v="19466489"/>
    <n v="26486067"/>
    <n v="412365"/>
    <m/>
    <n v="412365"/>
    <n v="26898432"/>
    <n v="2.3969999999999998E-3"/>
    <n v="64475.541503999993"/>
    <n v="1010085"/>
    <n v="534457"/>
    <n v="475628"/>
    <n v="2.6510000000000001E-3"/>
    <n v="1260.8898280000001"/>
    <n v="65736.431331999993"/>
  </r>
  <r>
    <x v="2"/>
    <x v="11"/>
    <s v="038-Weber / Morgan Health              "/>
    <x v="23"/>
    <n v="8026"/>
    <n v="1"/>
    <n v="45952556"/>
    <n v="19466489"/>
    <n v="26486067"/>
    <n v="412365"/>
    <m/>
    <n v="412365"/>
    <n v="26898432"/>
    <n v="8.2000000000000001E-5"/>
    <n v="2205.6714240000001"/>
    <n v="1010085"/>
    <n v="534457"/>
    <n v="475628"/>
    <n v="9.2E-5"/>
    <n v="43.757776"/>
    <n v="2249.4292"/>
  </r>
  <r>
    <x v="2"/>
    <x v="11"/>
    <s v="055-Paramedic Fund                     "/>
    <x v="23"/>
    <n v="8026"/>
    <n v="1"/>
    <n v="45952556"/>
    <n v="19466489"/>
    <n v="26486067"/>
    <n v="412365"/>
    <m/>
    <n v="412365"/>
    <n v="26898432"/>
    <n v="1.36E-4"/>
    <n v="3658.1867520000001"/>
    <n v="1010085"/>
    <n v="534457"/>
    <n v="475628"/>
    <n v="1.35E-4"/>
    <n v="64.209779999999995"/>
    <n v="3722.3965320000002"/>
  </r>
  <r>
    <x v="2"/>
    <x v="11"/>
    <s v="071-Assess &amp; Collect / State           "/>
    <x v="23"/>
    <n v="8026"/>
    <n v="0"/>
    <n v="45952556"/>
    <n v="19466489"/>
    <n v="0"/>
    <n v="412365"/>
    <m/>
    <n v="0"/>
    <n v="0"/>
    <n v="1.2E-5"/>
    <n v="0"/>
    <n v="1010085"/>
    <n v="534457"/>
    <n v="0"/>
    <n v="1.2E-5"/>
    <n v="0"/>
    <n v="0"/>
  </r>
  <r>
    <x v="2"/>
    <x v="11"/>
    <s v="072-Assess &amp; Collect / County          "/>
    <x v="23"/>
    <n v="8026"/>
    <n v="0"/>
    <n v="45952556"/>
    <n v="19466489"/>
    <n v="0"/>
    <n v="412365"/>
    <m/>
    <n v="0"/>
    <n v="0"/>
    <n v="2.14E-4"/>
    <n v="0"/>
    <n v="1010085"/>
    <n v="534457"/>
    <n v="0"/>
    <n v="2.4000000000000001E-4"/>
    <n v="0"/>
    <n v="0"/>
  </r>
  <r>
    <x v="2"/>
    <x v="11"/>
    <s v="117-Weber Area 911 And Em Serv         "/>
    <x v="23"/>
    <n v="8026"/>
    <n v="1"/>
    <n v="45952556"/>
    <n v="19466489"/>
    <n v="26486067"/>
    <n v="412365"/>
    <m/>
    <n v="412365"/>
    <n v="26898432"/>
    <n v="2.1499999999999999E-4"/>
    <n v="5783.1628799999999"/>
    <n v="1010085"/>
    <n v="534457"/>
    <n v="475628"/>
    <n v="2.41E-4"/>
    <n v="114.62634800000001"/>
    <n v="5897.7892279999996"/>
  </r>
  <r>
    <x v="2"/>
    <x v="11"/>
    <s v="122-Ogden School Judgment Levy"/>
    <x v="23"/>
    <n v="8026"/>
    <n v="1"/>
    <n v="45952556"/>
    <n v="19466489"/>
    <n v="26486067"/>
    <n v="412365"/>
    <m/>
    <n v="412365"/>
    <n v="26898432"/>
    <n v="0"/>
    <n v="0"/>
    <n v="1010085"/>
    <n v="534457"/>
    <n v="475628"/>
    <n v="0"/>
    <n v="0"/>
    <n v="0"/>
  </r>
  <r>
    <x v="2"/>
    <x v="11"/>
    <s v="124-Ogden Redev East Washington  #25"/>
    <x v="23"/>
    <n v="8026"/>
    <n v="1"/>
    <n v="45952556"/>
    <n v="19466489"/>
    <n v="26486067"/>
    <n v="412365"/>
    <m/>
    <n v="412365"/>
    <n v="26898432"/>
    <n v="0"/>
    <n v="0"/>
    <n v="1010085"/>
    <n v="534457"/>
    <n v="475628"/>
    <n v="0"/>
    <n v="0"/>
    <n v="0"/>
  </r>
  <r>
    <x v="2"/>
    <x v="11"/>
    <s v="136-Charter School Ogden"/>
    <x v="23"/>
    <n v="8026"/>
    <n v="1"/>
    <n v="45952556"/>
    <n v="19466489"/>
    <n v="26486067"/>
    <n v="412365"/>
    <m/>
    <n v="412365"/>
    <n v="26898432"/>
    <n v="1.6000000000000001E-4"/>
    <n v="4303.7491200000004"/>
    <n v="1010085"/>
    <n v="534457"/>
    <n v="475628"/>
    <n v="1.76E-4"/>
    <n v="83.710527999999996"/>
    <n v="4387.459648"/>
  </r>
  <r>
    <x v="2"/>
    <x v="11"/>
    <s v="146-Weber County Flood Control"/>
    <x v="23"/>
    <n v="8026"/>
    <n v="1"/>
    <n v="45952556"/>
    <n v="19466489"/>
    <n v="26486067"/>
    <n v="412365"/>
    <m/>
    <n v="412365"/>
    <n v="26898432"/>
    <n v="4.6E-5"/>
    <n v="1237.3278720000001"/>
    <n v="1010085"/>
    <n v="534457"/>
    <n v="475628"/>
    <n v="2.5999999999999998E-5"/>
    <n v="12.366327999999999"/>
    <n v="1249.6942000000001"/>
  </r>
  <r>
    <x v="2"/>
    <x v="11"/>
    <s v="001-Weber County General Fund          "/>
    <x v="24"/>
    <n v="8026"/>
    <n v="1"/>
    <n v="0"/>
    <m/>
    <n v="0"/>
    <n v="292219"/>
    <m/>
    <n v="292219"/>
    <n v="292219"/>
    <n v="1.4239999999999999E-3"/>
    <n v="416.11985599999997"/>
    <n v="0"/>
    <m/>
    <n v="0"/>
    <n v="1.72E-3"/>
    <n v="0"/>
    <n v="416.11985599999997"/>
  </r>
  <r>
    <x v="2"/>
    <x v="11"/>
    <s v="002-Weber County G O Bond Fund         "/>
    <x v="24"/>
    <n v="8026"/>
    <n v="1"/>
    <n v="0"/>
    <m/>
    <n v="0"/>
    <n v="292219"/>
    <m/>
    <n v="292219"/>
    <n v="292219"/>
    <n v="1.4100000000000001E-4"/>
    <n v="41.202879000000003"/>
    <n v="0"/>
    <m/>
    <n v="0"/>
    <n v="1.85E-4"/>
    <n v="0"/>
    <n v="41.202879000000003"/>
  </r>
  <r>
    <x v="2"/>
    <x v="11"/>
    <s v="003-Library                            "/>
    <x v="24"/>
    <n v="8026"/>
    <n v="1"/>
    <n v="0"/>
    <m/>
    <n v="0"/>
    <n v="292219"/>
    <m/>
    <n v="292219"/>
    <n v="292219"/>
    <n v="4.7399999999999997E-4"/>
    <n v="138.51180599999998"/>
    <n v="0"/>
    <m/>
    <n v="0"/>
    <n v="4.5800000000000002E-4"/>
    <n v="0"/>
    <n v="138.51180599999998"/>
  </r>
  <r>
    <x v="2"/>
    <x v="11"/>
    <s v="004-Ogden City School Distr"/>
    <x v="24"/>
    <n v="8026"/>
    <n v="1"/>
    <n v="0"/>
    <m/>
    <n v="0"/>
    <n v="292219"/>
    <m/>
    <n v="292219"/>
    <n v="292219"/>
    <n v="7.4250000000000002E-3"/>
    <n v="2169.726075"/>
    <n v="0"/>
    <m/>
    <n v="0"/>
    <n v="7.8079999999999998E-3"/>
    <n v="0"/>
    <n v="2169.726075"/>
  </r>
  <r>
    <x v="2"/>
    <x v="11"/>
    <s v="006-Statewide School Basic Levy"/>
    <x v="24"/>
    <n v="8026"/>
    <n v="1"/>
    <n v="0"/>
    <m/>
    <n v="0"/>
    <n v="292219"/>
    <m/>
    <n v="292219"/>
    <n v="292219"/>
    <n v="0"/>
    <n v="0"/>
    <n v="0"/>
    <m/>
    <n v="0"/>
    <n v="0"/>
    <n v="0"/>
    <n v="0"/>
  </r>
  <r>
    <x v="2"/>
    <x v="11"/>
    <s v="007-Mosquito Abatement Distr           "/>
    <x v="24"/>
    <n v="8026"/>
    <n v="1"/>
    <n v="0"/>
    <m/>
    <n v="0"/>
    <n v="292219"/>
    <m/>
    <n v="292219"/>
    <n v="292219"/>
    <n v="8.3999999999999995E-5"/>
    <n v="24.546395999999998"/>
    <n v="0"/>
    <m/>
    <n v="0"/>
    <n v="9.3999999999999994E-5"/>
    <n v="0"/>
    <n v="24.546395999999998"/>
  </r>
  <r>
    <x v="2"/>
    <x v="11"/>
    <s v="008-Weber Basin Water - General        "/>
    <x v="24"/>
    <n v="8026"/>
    <n v="1"/>
    <n v="0"/>
    <m/>
    <n v="0"/>
    <n v="292219"/>
    <m/>
    <n v="292219"/>
    <n v="292219"/>
    <n v="1.3200000000000001E-4"/>
    <n v="38.572908000000005"/>
    <n v="0"/>
    <m/>
    <n v="0"/>
    <n v="1.46E-4"/>
    <n v="0"/>
    <n v="38.572908000000005"/>
  </r>
  <r>
    <x v="2"/>
    <x v="11"/>
    <s v="009-Weber Basin Water - Ogden"/>
    <x v="24"/>
    <n v="8026"/>
    <n v="1"/>
    <n v="0"/>
    <m/>
    <n v="0"/>
    <n v="292219"/>
    <m/>
    <n v="292219"/>
    <n v="292219"/>
    <n v="2.6699999999999998E-4"/>
    <n v="78.022472999999991"/>
    <n v="0"/>
    <m/>
    <n v="0"/>
    <n v="2.9500000000000001E-4"/>
    <n v="0"/>
    <n v="78.022472999999991"/>
  </r>
  <r>
    <x v="2"/>
    <x v="11"/>
    <s v="029-Ogden City"/>
    <x v="24"/>
    <n v="8026"/>
    <n v="1"/>
    <n v="0"/>
    <m/>
    <n v="0"/>
    <n v="292219"/>
    <m/>
    <n v="292219"/>
    <n v="292219"/>
    <n v="2.3969999999999998E-3"/>
    <n v="700.44894299999999"/>
    <n v="0"/>
    <m/>
    <n v="0"/>
    <n v="2.6510000000000001E-3"/>
    <n v="0"/>
    <n v="700.44894299999999"/>
  </r>
  <r>
    <x v="2"/>
    <x v="11"/>
    <s v="038-Weber / Morgan Health              "/>
    <x v="24"/>
    <n v="8026"/>
    <n v="1"/>
    <n v="0"/>
    <m/>
    <n v="0"/>
    <n v="292219"/>
    <m/>
    <n v="292219"/>
    <n v="292219"/>
    <n v="8.2000000000000001E-5"/>
    <n v="23.961957999999999"/>
    <n v="0"/>
    <m/>
    <n v="0"/>
    <n v="9.2E-5"/>
    <n v="0"/>
    <n v="23.961957999999999"/>
  </r>
  <r>
    <x v="2"/>
    <x v="11"/>
    <s v="055-Paramedic Fund                     "/>
    <x v="24"/>
    <n v="8026"/>
    <n v="1"/>
    <n v="0"/>
    <m/>
    <n v="0"/>
    <n v="292219"/>
    <m/>
    <n v="292219"/>
    <n v="292219"/>
    <n v="1.36E-4"/>
    <n v="39.741784000000003"/>
    <n v="0"/>
    <m/>
    <n v="0"/>
    <n v="1.35E-4"/>
    <n v="0"/>
    <n v="39.741784000000003"/>
  </r>
  <r>
    <x v="2"/>
    <x v="11"/>
    <s v="071-Assess &amp; Collect / State           "/>
    <x v="24"/>
    <n v="8026"/>
    <n v="0"/>
    <n v="0"/>
    <m/>
    <n v="0"/>
    <n v="292219"/>
    <m/>
    <n v="0"/>
    <n v="0"/>
    <n v="1.2E-5"/>
    <n v="0"/>
    <n v="0"/>
    <m/>
    <n v="0"/>
    <n v="1.2E-5"/>
    <n v="0"/>
    <n v="0"/>
  </r>
  <r>
    <x v="2"/>
    <x v="11"/>
    <s v="072-Assess &amp; Collect / County          "/>
    <x v="24"/>
    <n v="8026"/>
    <n v="0"/>
    <n v="0"/>
    <m/>
    <n v="0"/>
    <n v="292219"/>
    <m/>
    <n v="0"/>
    <n v="0"/>
    <n v="2.14E-4"/>
    <n v="0"/>
    <n v="0"/>
    <m/>
    <n v="0"/>
    <n v="2.4000000000000001E-4"/>
    <n v="0"/>
    <n v="0"/>
  </r>
  <r>
    <x v="2"/>
    <x v="11"/>
    <s v="117-Weber Area 911 And Em Serv         "/>
    <x v="24"/>
    <n v="8026"/>
    <n v="1"/>
    <n v="0"/>
    <m/>
    <n v="0"/>
    <n v="292219"/>
    <m/>
    <n v="292219"/>
    <n v="292219"/>
    <n v="2.1499999999999999E-4"/>
    <n v="62.827084999999997"/>
    <n v="0"/>
    <m/>
    <n v="0"/>
    <n v="2.41E-4"/>
    <n v="0"/>
    <n v="62.827084999999997"/>
  </r>
  <r>
    <x v="2"/>
    <x v="11"/>
    <s v="122-Ogden School Judgment Levy"/>
    <x v="24"/>
    <n v="8026"/>
    <n v="1"/>
    <n v="0"/>
    <m/>
    <n v="0"/>
    <n v="292219"/>
    <m/>
    <n v="292219"/>
    <n v="292219"/>
    <n v="0"/>
    <n v="0"/>
    <n v="0"/>
    <m/>
    <n v="0"/>
    <n v="0"/>
    <n v="0"/>
    <n v="0"/>
  </r>
  <r>
    <x v="2"/>
    <x v="11"/>
    <s v="124-Ogden Redev East Washington  #25"/>
    <x v="24"/>
    <n v="8026"/>
    <n v="1"/>
    <n v="0"/>
    <m/>
    <n v="0"/>
    <n v="292219"/>
    <m/>
    <n v="292219"/>
    <n v="292219"/>
    <n v="0"/>
    <n v="0"/>
    <n v="0"/>
    <m/>
    <n v="0"/>
    <n v="0"/>
    <n v="0"/>
    <n v="0"/>
  </r>
  <r>
    <x v="2"/>
    <x v="11"/>
    <s v="136-Charter School Ogden"/>
    <x v="24"/>
    <n v="8026"/>
    <n v="1"/>
    <n v="0"/>
    <m/>
    <n v="0"/>
    <n v="292219"/>
    <m/>
    <n v="292219"/>
    <n v="292219"/>
    <n v="1.6000000000000001E-4"/>
    <n v="46.755040000000001"/>
    <n v="0"/>
    <m/>
    <n v="0"/>
    <n v="1.76E-4"/>
    <n v="0"/>
    <n v="46.755040000000001"/>
  </r>
  <r>
    <x v="2"/>
    <x v="11"/>
    <s v="146-Weber County Flood Control"/>
    <x v="24"/>
    <n v="8026"/>
    <n v="1"/>
    <n v="0"/>
    <m/>
    <n v="0"/>
    <n v="292219"/>
    <m/>
    <n v="292219"/>
    <n v="292219"/>
    <n v="4.6E-5"/>
    <n v="13.442074"/>
    <n v="0"/>
    <m/>
    <n v="0"/>
    <n v="2.5999999999999998E-5"/>
    <n v="0"/>
    <n v="13.442074"/>
  </r>
  <r>
    <x v="2"/>
    <x v="12"/>
    <s v="001-Weber County General Fund          "/>
    <x v="25"/>
    <n v="8027"/>
    <n v="1"/>
    <n v="39978719"/>
    <n v="6186795"/>
    <n v="33791924"/>
    <n v="323427"/>
    <m/>
    <n v="323427"/>
    <n v="34115351"/>
    <n v="1.4239999999999999E-3"/>
    <n v="48580.259824000001"/>
    <n v="4446617"/>
    <n v="160361"/>
    <n v="4286256"/>
    <n v="1.72E-3"/>
    <n v="7372.3603199999998"/>
    <n v="55952.620144"/>
  </r>
  <r>
    <x v="2"/>
    <x v="12"/>
    <s v="002-Weber County G O Bond Fund         "/>
    <x v="25"/>
    <n v="8027"/>
    <n v="1"/>
    <n v="39978719"/>
    <n v="6186795"/>
    <n v="33791924"/>
    <n v="323427"/>
    <m/>
    <n v="323427"/>
    <n v="34115351"/>
    <n v="1.4100000000000001E-4"/>
    <n v="4810.2644910000008"/>
    <n v="4446617"/>
    <n v="160361"/>
    <n v="4286256"/>
    <n v="1.85E-4"/>
    <n v="792.95735999999999"/>
    <n v="5603.2218510000012"/>
  </r>
  <r>
    <x v="2"/>
    <x v="12"/>
    <s v="003-Library                            "/>
    <x v="25"/>
    <n v="8027"/>
    <n v="1"/>
    <n v="39978719"/>
    <n v="6186795"/>
    <n v="33791924"/>
    <n v="323427"/>
    <m/>
    <n v="323427"/>
    <n v="34115351"/>
    <n v="4.7399999999999997E-4"/>
    <n v="16170.676373999999"/>
    <n v="4446617"/>
    <n v="160361"/>
    <n v="4286256"/>
    <n v="4.5800000000000002E-4"/>
    <n v="1963.1052480000001"/>
    <n v="18133.781621999999"/>
  </r>
  <r>
    <x v="2"/>
    <x v="12"/>
    <s v="004-Ogden City School Distr"/>
    <x v="25"/>
    <n v="8027"/>
    <n v="1"/>
    <n v="39978719"/>
    <n v="6186795"/>
    <n v="33791924"/>
    <n v="323427"/>
    <m/>
    <n v="323427"/>
    <n v="34115351"/>
    <n v="7.4250000000000002E-3"/>
    <n v="253306.48117499999"/>
    <n v="4446617"/>
    <n v="160361"/>
    <n v="4286256"/>
    <n v="7.8079999999999998E-3"/>
    <n v="33467.086847999999"/>
    <n v="286773.56802299997"/>
  </r>
  <r>
    <x v="2"/>
    <x v="12"/>
    <s v="006-Statewide School Basic Levy"/>
    <x v="25"/>
    <n v="8027"/>
    <n v="1"/>
    <n v="39978719"/>
    <n v="6186795"/>
    <n v="33791924"/>
    <n v="323427"/>
    <m/>
    <n v="323427"/>
    <n v="34115351"/>
    <n v="0"/>
    <n v="0"/>
    <n v="4446617"/>
    <n v="160361"/>
    <n v="4286256"/>
    <n v="0"/>
    <n v="0"/>
    <n v="0"/>
  </r>
  <r>
    <x v="2"/>
    <x v="12"/>
    <s v="007-Mosquito Abatement Distr           "/>
    <x v="25"/>
    <n v="8027"/>
    <n v="1"/>
    <n v="39978719"/>
    <n v="6186795"/>
    <n v="33791924"/>
    <n v="323427"/>
    <m/>
    <n v="323427"/>
    <n v="34115351"/>
    <n v="8.3999999999999995E-5"/>
    <n v="2865.689484"/>
    <n v="4446617"/>
    <n v="160361"/>
    <n v="4286256"/>
    <n v="9.3999999999999994E-5"/>
    <n v="402.90806399999997"/>
    <n v="3268.5975479999997"/>
  </r>
  <r>
    <x v="2"/>
    <x v="12"/>
    <s v="008-Weber Basin Water - General        "/>
    <x v="25"/>
    <n v="8027"/>
    <n v="1"/>
    <n v="39978719"/>
    <n v="6186795"/>
    <n v="33791924"/>
    <n v="323427"/>
    <m/>
    <n v="323427"/>
    <n v="34115351"/>
    <n v="1.3200000000000001E-4"/>
    <n v="4503.2263320000002"/>
    <n v="4446617"/>
    <n v="160361"/>
    <n v="4286256"/>
    <n v="1.46E-4"/>
    <n v="625.79337599999997"/>
    <n v="5129.0197079999998"/>
  </r>
  <r>
    <x v="2"/>
    <x v="12"/>
    <s v="009-Weber Basin Water - Ogden"/>
    <x v="25"/>
    <n v="8027"/>
    <n v="1"/>
    <n v="39978719"/>
    <n v="6186795"/>
    <n v="33791924"/>
    <n v="323427"/>
    <m/>
    <n v="323427"/>
    <n v="34115351"/>
    <n v="2.6699999999999998E-4"/>
    <n v="9108.7987169999997"/>
    <n v="4446617"/>
    <n v="160361"/>
    <n v="4286256"/>
    <n v="2.9500000000000001E-4"/>
    <n v="1264.44552"/>
    <n v="10373.244236999999"/>
  </r>
  <r>
    <x v="2"/>
    <x v="12"/>
    <s v="017-Central Weber Sewer Distr          "/>
    <x v="25"/>
    <n v="8027"/>
    <n v="1"/>
    <n v="39978719"/>
    <n v="6186795"/>
    <n v="33791924"/>
    <n v="323427"/>
    <m/>
    <n v="323427"/>
    <n v="34115351"/>
    <n v="5.0299999999999997E-4"/>
    <n v="17160.021552999999"/>
    <n v="4446617"/>
    <n v="160361"/>
    <n v="4286256"/>
    <n v="5.6400000000000005E-4"/>
    <n v="2417.4483840000003"/>
    <n v="19577.469936999998"/>
  </r>
  <r>
    <x v="2"/>
    <x v="12"/>
    <s v="029-Ogden City"/>
    <x v="25"/>
    <n v="8027"/>
    <n v="1"/>
    <n v="39978719"/>
    <n v="6186795"/>
    <n v="33791924"/>
    <n v="323427"/>
    <m/>
    <n v="323427"/>
    <n v="34115351"/>
    <n v="2.3969999999999998E-3"/>
    <n v="81774.496346999993"/>
    <n v="4446617"/>
    <n v="160361"/>
    <n v="4286256"/>
    <n v="2.6510000000000001E-3"/>
    <n v="11362.864656"/>
    <n v="93137.361002999998"/>
  </r>
  <r>
    <x v="2"/>
    <x v="12"/>
    <s v="038-Weber / Morgan Health              "/>
    <x v="25"/>
    <n v="8027"/>
    <n v="1"/>
    <n v="39978719"/>
    <n v="6186795"/>
    <n v="33791924"/>
    <n v="323427"/>
    <m/>
    <n v="323427"/>
    <n v="34115351"/>
    <n v="8.2000000000000001E-5"/>
    <n v="2797.4587820000002"/>
    <n v="4446617"/>
    <n v="160361"/>
    <n v="4286256"/>
    <n v="9.2E-5"/>
    <n v="394.33555200000001"/>
    <n v="3191.7943340000002"/>
  </r>
  <r>
    <x v="2"/>
    <x v="12"/>
    <s v="055-Paramedic Fund                     "/>
    <x v="25"/>
    <n v="8027"/>
    <n v="1"/>
    <n v="39978719"/>
    <n v="6186795"/>
    <n v="33791924"/>
    <n v="323427"/>
    <m/>
    <n v="323427"/>
    <n v="34115351"/>
    <n v="1.36E-4"/>
    <n v="4639.6877359999999"/>
    <n v="4446617"/>
    <n v="160361"/>
    <n v="4286256"/>
    <n v="1.35E-4"/>
    <n v="578.64455999999996"/>
    <n v="5218.3322959999996"/>
  </r>
  <r>
    <x v="2"/>
    <x v="12"/>
    <s v="071-Assess &amp; Collect / State           "/>
    <x v="25"/>
    <n v="8027"/>
    <n v="0"/>
    <n v="39978719"/>
    <n v="6186795"/>
    <n v="0"/>
    <n v="323427"/>
    <m/>
    <n v="0"/>
    <n v="0"/>
    <n v="1.2E-5"/>
    <n v="0"/>
    <n v="4446617"/>
    <n v="160361"/>
    <n v="0"/>
    <n v="1.2E-5"/>
    <n v="0"/>
    <n v="0"/>
  </r>
  <r>
    <x v="2"/>
    <x v="12"/>
    <s v="072-Assess &amp; Collect / County          "/>
    <x v="25"/>
    <n v="8027"/>
    <n v="0"/>
    <n v="39978719"/>
    <n v="6186795"/>
    <n v="0"/>
    <n v="323427"/>
    <m/>
    <n v="0"/>
    <n v="0"/>
    <n v="2.14E-4"/>
    <n v="0"/>
    <n v="4446617"/>
    <n v="160361"/>
    <n v="0"/>
    <n v="2.4000000000000001E-4"/>
    <n v="0"/>
    <n v="0"/>
  </r>
  <r>
    <x v="2"/>
    <x v="12"/>
    <s v="117-Weber Area 911 And Em Serv         "/>
    <x v="25"/>
    <n v="8027"/>
    <n v="1"/>
    <n v="39978719"/>
    <n v="6186795"/>
    <n v="33791924"/>
    <n v="323427"/>
    <m/>
    <n v="323427"/>
    <n v="34115351"/>
    <n v="2.1499999999999999E-4"/>
    <n v="7334.8004650000003"/>
    <n v="4446617"/>
    <n v="160361"/>
    <n v="4286256"/>
    <n v="2.41E-4"/>
    <n v="1032.9876959999999"/>
    <n v="8367.7881610000004"/>
  </r>
  <r>
    <x v="2"/>
    <x v="12"/>
    <s v="122-Ogden School Judgment Levy"/>
    <x v="25"/>
    <n v="8027"/>
    <n v="1"/>
    <n v="39978719"/>
    <n v="6186795"/>
    <n v="33791924"/>
    <n v="323427"/>
    <m/>
    <n v="323427"/>
    <n v="34115351"/>
    <n v="0"/>
    <n v="0"/>
    <n v="4446617"/>
    <n v="160361"/>
    <n v="4286256"/>
    <n v="0"/>
    <n v="0"/>
    <n v="0"/>
  </r>
  <r>
    <x v="2"/>
    <x v="12"/>
    <s v="126-Ogden Redev Trackline EDC  #26"/>
    <x v="25"/>
    <n v="8027"/>
    <n v="1"/>
    <n v="39978719"/>
    <n v="6186795"/>
    <n v="33791924"/>
    <n v="323427"/>
    <m/>
    <n v="323427"/>
    <n v="34115351"/>
    <n v="0"/>
    <n v="0"/>
    <n v="4446617"/>
    <n v="160361"/>
    <n v="4286256"/>
    <n v="0"/>
    <n v="0"/>
    <n v="0"/>
  </r>
  <r>
    <x v="2"/>
    <x v="12"/>
    <s v="136-Charter School Ogden"/>
    <x v="25"/>
    <n v="8027"/>
    <n v="1"/>
    <n v="39978719"/>
    <n v="6186795"/>
    <n v="33791924"/>
    <n v="323427"/>
    <m/>
    <n v="323427"/>
    <n v="34115351"/>
    <n v="1.6000000000000001E-4"/>
    <n v="5458.4561600000006"/>
    <n v="4446617"/>
    <n v="160361"/>
    <n v="4286256"/>
    <n v="1.76E-4"/>
    <n v="754.38105599999994"/>
    <n v="6212.8372160000008"/>
  </r>
  <r>
    <x v="2"/>
    <x v="12"/>
    <s v="146-Weber County Flood Control"/>
    <x v="25"/>
    <n v="8027"/>
    <n v="1"/>
    <n v="39978719"/>
    <n v="6186795"/>
    <n v="33791924"/>
    <n v="323427"/>
    <m/>
    <n v="323427"/>
    <n v="34115351"/>
    <n v="4.6E-5"/>
    <n v="1569.3061459999999"/>
    <n v="4446617"/>
    <n v="160361"/>
    <n v="4286256"/>
    <n v="2.5999999999999998E-5"/>
    <n v="111.442656"/>
    <n v="1680.7488019999998"/>
  </r>
  <r>
    <x v="2"/>
    <x v="12"/>
    <s v="001-Weber County General Fund          "/>
    <x v="26"/>
    <n v="8027"/>
    <n v="1"/>
    <n v="0"/>
    <n v="3605723"/>
    <n v="-3605723"/>
    <n v="0"/>
    <m/>
    <n v="0"/>
    <n v="-3605723"/>
    <n v="1.4239999999999999E-3"/>
    <n v="-5134.5495519999995"/>
    <n v="0"/>
    <n v="1391360"/>
    <n v="-1391360"/>
    <n v="1.72E-3"/>
    <n v="-2393.1392000000001"/>
    <n v="-7527.688752"/>
  </r>
  <r>
    <x v="2"/>
    <x v="12"/>
    <s v="002-Weber County G O Bond Fund         "/>
    <x v="26"/>
    <n v="8027"/>
    <n v="1"/>
    <n v="0"/>
    <n v="3605723"/>
    <n v="-3605723"/>
    <n v="0"/>
    <m/>
    <n v="0"/>
    <n v="-3605723"/>
    <n v="1.4100000000000001E-4"/>
    <n v="-508.40694300000007"/>
    <n v="0"/>
    <n v="1391360"/>
    <n v="-1391360"/>
    <n v="1.85E-4"/>
    <n v="-257.40159999999997"/>
    <n v="-765.8085430000001"/>
  </r>
  <r>
    <x v="2"/>
    <x v="12"/>
    <s v="003-Library                            "/>
    <x v="26"/>
    <n v="8027"/>
    <n v="1"/>
    <n v="0"/>
    <n v="3605723"/>
    <n v="-3605723"/>
    <n v="0"/>
    <m/>
    <n v="0"/>
    <n v="-3605723"/>
    <n v="4.7399999999999997E-4"/>
    <n v="-1709.1127019999999"/>
    <n v="0"/>
    <n v="1391360"/>
    <n v="-1391360"/>
    <n v="4.5800000000000002E-4"/>
    <n v="-637.24288000000001"/>
    <n v="-2346.3555820000001"/>
  </r>
  <r>
    <x v="2"/>
    <x v="12"/>
    <s v="004-Ogden City School Distr"/>
    <x v="26"/>
    <n v="8027"/>
    <n v="1"/>
    <n v="0"/>
    <n v="3605723"/>
    <n v="-3605723"/>
    <n v="0"/>
    <m/>
    <n v="0"/>
    <n v="-3605723"/>
    <n v="7.4250000000000002E-3"/>
    <n v="-26772.493275000001"/>
    <n v="0"/>
    <n v="1391360"/>
    <n v="-1391360"/>
    <n v="7.8079999999999998E-3"/>
    <n v="-10863.738879999999"/>
    <n v="-37636.232154999998"/>
  </r>
  <r>
    <x v="2"/>
    <x v="12"/>
    <s v="006-Statewide School Basic Levy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2"/>
    <s v="007-Mosquito Abatement Distr           "/>
    <x v="26"/>
    <n v="8027"/>
    <n v="1"/>
    <n v="0"/>
    <n v="3605723"/>
    <n v="-3605723"/>
    <n v="0"/>
    <m/>
    <n v="0"/>
    <n v="-3605723"/>
    <n v="8.3999999999999995E-5"/>
    <n v="-302.88073199999997"/>
    <n v="0"/>
    <n v="1391360"/>
    <n v="-1391360"/>
    <n v="9.3999999999999994E-5"/>
    <n v="-130.78783999999999"/>
    <n v="-433.66857199999993"/>
  </r>
  <r>
    <x v="2"/>
    <x v="12"/>
    <s v="008-Weber Basin Water - General        "/>
    <x v="26"/>
    <n v="8027"/>
    <n v="1"/>
    <n v="0"/>
    <n v="3605723"/>
    <n v="-3605723"/>
    <n v="0"/>
    <m/>
    <n v="0"/>
    <n v="-3605723"/>
    <n v="1.3200000000000001E-4"/>
    <n v="-475.95543600000002"/>
    <n v="0"/>
    <n v="1391360"/>
    <n v="-1391360"/>
    <n v="1.46E-4"/>
    <n v="-203.13855999999998"/>
    <n v="-679.09399600000006"/>
  </r>
  <r>
    <x v="2"/>
    <x v="12"/>
    <s v="009-Weber Basin Water - Ogden"/>
    <x v="26"/>
    <n v="8027"/>
    <n v="1"/>
    <n v="0"/>
    <n v="3605723"/>
    <n v="-3605723"/>
    <n v="0"/>
    <m/>
    <n v="0"/>
    <n v="-3605723"/>
    <n v="2.6699999999999998E-4"/>
    <n v="-962.72804099999996"/>
    <n v="0"/>
    <n v="1391360"/>
    <n v="-1391360"/>
    <n v="2.9500000000000001E-4"/>
    <n v="-410.45120000000003"/>
    <n v="-1373.179241"/>
  </r>
  <r>
    <x v="2"/>
    <x v="12"/>
    <s v="017-Central Weber Sewer Distr          "/>
    <x v="26"/>
    <n v="8027"/>
    <n v="1"/>
    <n v="0"/>
    <n v="3605723"/>
    <n v="-3605723"/>
    <n v="0"/>
    <m/>
    <n v="0"/>
    <n v="-3605723"/>
    <n v="5.0299999999999997E-4"/>
    <n v="-1813.6786689999999"/>
    <n v="0"/>
    <n v="1391360"/>
    <n v="-1391360"/>
    <n v="5.6400000000000005E-4"/>
    <n v="-784.7270400000001"/>
    <n v="-2598.4057090000001"/>
  </r>
  <r>
    <x v="2"/>
    <x v="12"/>
    <s v="029-Ogden City"/>
    <x v="26"/>
    <n v="8027"/>
    <n v="1"/>
    <n v="0"/>
    <n v="3605723"/>
    <n v="-3605723"/>
    <n v="0"/>
    <m/>
    <n v="0"/>
    <n v="-3605723"/>
    <n v="2.3969999999999998E-3"/>
    <n v="-8642.9180309999992"/>
    <n v="0"/>
    <n v="1391360"/>
    <n v="-1391360"/>
    <n v="2.6510000000000001E-3"/>
    <n v="-3688.4953600000003"/>
    <n v="-12331.413391"/>
  </r>
  <r>
    <x v="2"/>
    <x v="12"/>
    <s v="038-Weber / Morgan Health              "/>
    <x v="26"/>
    <n v="8027"/>
    <n v="1"/>
    <n v="0"/>
    <n v="3605723"/>
    <n v="-3605723"/>
    <n v="0"/>
    <m/>
    <n v="0"/>
    <n v="-3605723"/>
    <n v="8.2000000000000001E-5"/>
    <n v="-295.669286"/>
    <n v="0"/>
    <n v="1391360"/>
    <n v="-1391360"/>
    <n v="9.2E-5"/>
    <n v="-128.00512000000001"/>
    <n v="-423.67440599999998"/>
  </r>
  <r>
    <x v="2"/>
    <x v="12"/>
    <s v="055-Paramedic Fund                     "/>
    <x v="26"/>
    <n v="8027"/>
    <n v="1"/>
    <n v="0"/>
    <n v="3605723"/>
    <n v="-3605723"/>
    <n v="0"/>
    <m/>
    <n v="0"/>
    <n v="-3605723"/>
    <n v="1.36E-4"/>
    <n v="-490.37832800000001"/>
    <n v="0"/>
    <n v="1391360"/>
    <n v="-1391360"/>
    <n v="1.35E-4"/>
    <n v="-187.83359999999999"/>
    <n v="-678.21192799999994"/>
  </r>
  <r>
    <x v="2"/>
    <x v="12"/>
    <s v="071-Assess &amp; Collect / State           "/>
    <x v="26"/>
    <n v="8027"/>
    <n v="0"/>
    <n v="0"/>
    <n v="3605723"/>
    <n v="0"/>
    <n v="0"/>
    <m/>
    <n v="0"/>
    <n v="0"/>
    <n v="1.2E-5"/>
    <n v="0"/>
    <n v="0"/>
    <n v="1391360"/>
    <n v="0"/>
    <n v="1.2E-5"/>
    <n v="0"/>
    <n v="0"/>
  </r>
  <r>
    <x v="2"/>
    <x v="12"/>
    <s v="072-Assess &amp; Collect / County          "/>
    <x v="26"/>
    <n v="8027"/>
    <n v="0"/>
    <n v="0"/>
    <n v="3605723"/>
    <n v="0"/>
    <n v="0"/>
    <m/>
    <n v="0"/>
    <n v="0"/>
    <n v="2.14E-4"/>
    <n v="0"/>
    <n v="0"/>
    <n v="1391360"/>
    <n v="0"/>
    <n v="2.4000000000000001E-4"/>
    <n v="0"/>
    <n v="0"/>
  </r>
  <r>
    <x v="2"/>
    <x v="12"/>
    <s v="117-Weber Area 911 And Em Serv         "/>
    <x v="26"/>
    <n v="8027"/>
    <n v="1"/>
    <n v="0"/>
    <n v="3605723"/>
    <n v="-3605723"/>
    <n v="0"/>
    <m/>
    <n v="0"/>
    <n v="-3605723"/>
    <n v="2.1499999999999999E-4"/>
    <n v="-775.23044500000003"/>
    <n v="0"/>
    <n v="1391360"/>
    <n v="-1391360"/>
    <n v="2.41E-4"/>
    <n v="-335.31776000000002"/>
    <n v="-1110.5482050000001"/>
  </r>
  <r>
    <x v="2"/>
    <x v="12"/>
    <s v="122-Ogden School Judgment Levy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2"/>
    <s v="126-Ogden Redev Trackline EDC  #26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2"/>
    <s v="136-Charter School Ogden"/>
    <x v="26"/>
    <n v="8027"/>
    <n v="1"/>
    <n v="0"/>
    <n v="3605723"/>
    <n v="-3605723"/>
    <n v="0"/>
    <m/>
    <n v="0"/>
    <n v="-3605723"/>
    <n v="1.6000000000000001E-4"/>
    <n v="-576.91568000000007"/>
    <n v="0"/>
    <n v="1391360"/>
    <n v="-1391360"/>
    <n v="1.76E-4"/>
    <n v="-244.87935999999999"/>
    <n v="-821.79504000000009"/>
  </r>
  <r>
    <x v="2"/>
    <x v="12"/>
    <s v="146-Weber County Flood Control"/>
    <x v="26"/>
    <n v="8027"/>
    <n v="1"/>
    <n v="0"/>
    <n v="3605723"/>
    <n v="-3605723"/>
    <n v="0"/>
    <m/>
    <n v="0"/>
    <n v="-3605723"/>
    <n v="4.6E-5"/>
    <n v="-165.863258"/>
    <n v="0"/>
    <n v="1391360"/>
    <n v="-1391360"/>
    <n v="2.5999999999999998E-5"/>
    <n v="-36.175359999999998"/>
    <n v="-202.03861799999999"/>
  </r>
  <r>
    <x v="2"/>
    <x v="13"/>
    <s v="001-Weber County General Fund          "/>
    <x v="27"/>
    <n v="8028"/>
    <n v="1"/>
    <n v="22750969"/>
    <n v="12203946"/>
    <n v="10547023"/>
    <n v="75137"/>
    <m/>
    <n v="75137"/>
    <n v="10622160"/>
    <n v="1.4239999999999999E-3"/>
    <n v="15125.955839999999"/>
    <n v="939187"/>
    <n v="261006"/>
    <n v="678181"/>
    <n v="1.72E-3"/>
    <n v="1166.4713199999999"/>
    <n v="16292.427159999999"/>
  </r>
  <r>
    <x v="2"/>
    <x v="13"/>
    <s v="002-Weber County G O Bond Fund         "/>
    <x v="27"/>
    <n v="8028"/>
    <n v="1"/>
    <n v="22750969"/>
    <n v="12203946"/>
    <n v="10547023"/>
    <n v="75137"/>
    <m/>
    <n v="75137"/>
    <n v="10622160"/>
    <n v="1.4100000000000001E-4"/>
    <n v="1497.7245600000001"/>
    <n v="939187"/>
    <n v="261006"/>
    <n v="678181"/>
    <n v="1.85E-4"/>
    <n v="125.46348499999999"/>
    <n v="1623.1880450000001"/>
  </r>
  <r>
    <x v="2"/>
    <x v="13"/>
    <s v="003-Library                            "/>
    <x v="27"/>
    <n v="8028"/>
    <n v="1"/>
    <n v="22750969"/>
    <n v="12203946"/>
    <n v="10547023"/>
    <n v="75137"/>
    <m/>
    <n v="75137"/>
    <n v="10622160"/>
    <n v="4.7399999999999997E-4"/>
    <n v="5034.9038399999999"/>
    <n v="939187"/>
    <n v="261006"/>
    <n v="678181"/>
    <n v="4.5800000000000002E-4"/>
    <n v="310.606898"/>
    <n v="5345.5107379999999"/>
  </r>
  <r>
    <x v="2"/>
    <x v="13"/>
    <s v="004-Ogden City School Distr"/>
    <x v="27"/>
    <n v="8028"/>
    <n v="1"/>
    <n v="22750969"/>
    <n v="12203946"/>
    <n v="10547023"/>
    <n v="75137"/>
    <m/>
    <n v="75137"/>
    <n v="10622160"/>
    <n v="7.4250000000000002E-3"/>
    <n v="78869.538"/>
    <n v="939187"/>
    <n v="261006"/>
    <n v="678181"/>
    <n v="7.8079999999999998E-3"/>
    <n v="5295.2372479999995"/>
    <n v="84164.775248000005"/>
  </r>
  <r>
    <x v="2"/>
    <x v="13"/>
    <s v="006-Statewide School Basic Levy"/>
    <x v="27"/>
    <n v="8028"/>
    <n v="1"/>
    <n v="22750969"/>
    <n v="12203946"/>
    <n v="10547023"/>
    <n v="75137"/>
    <m/>
    <n v="75137"/>
    <n v="10622160"/>
    <n v="0"/>
    <n v="0"/>
    <n v="939187"/>
    <n v="261006"/>
    <n v="678181"/>
    <n v="0"/>
    <n v="0"/>
    <n v="0"/>
  </r>
  <r>
    <x v="2"/>
    <x v="13"/>
    <s v="007-Mosquito Abatement Distr           "/>
    <x v="27"/>
    <n v="8028"/>
    <n v="1"/>
    <n v="22750969"/>
    <n v="12203946"/>
    <n v="10547023"/>
    <n v="75137"/>
    <m/>
    <n v="75137"/>
    <n v="10622160"/>
    <n v="8.3999999999999995E-5"/>
    <n v="892.26143999999999"/>
    <n v="939187"/>
    <n v="261006"/>
    <n v="678181"/>
    <n v="9.3999999999999994E-5"/>
    <n v="63.749013999999995"/>
    <n v="956.01045399999998"/>
  </r>
  <r>
    <x v="2"/>
    <x v="13"/>
    <s v="008-Weber Basin Water - General        "/>
    <x v="27"/>
    <n v="8028"/>
    <n v="1"/>
    <n v="22750969"/>
    <n v="12203946"/>
    <n v="10547023"/>
    <n v="75137"/>
    <m/>
    <n v="75137"/>
    <n v="10622160"/>
    <n v="1.3200000000000001E-4"/>
    <n v="1402.1251200000002"/>
    <n v="939187"/>
    <n v="261006"/>
    <n v="678181"/>
    <n v="1.46E-4"/>
    <n v="99.014426"/>
    <n v="1501.1395460000001"/>
  </r>
  <r>
    <x v="2"/>
    <x v="13"/>
    <s v="009-Weber Basin Water - Ogden"/>
    <x v="27"/>
    <n v="8028"/>
    <n v="1"/>
    <n v="22750969"/>
    <n v="12203946"/>
    <n v="10547023"/>
    <n v="75137"/>
    <m/>
    <n v="75137"/>
    <n v="10622160"/>
    <n v="2.6699999999999998E-4"/>
    <n v="2836.11672"/>
    <n v="939187"/>
    <n v="261006"/>
    <n v="678181"/>
    <n v="2.9500000000000001E-4"/>
    <n v="200.06339500000001"/>
    <n v="3036.1801150000001"/>
  </r>
  <r>
    <x v="2"/>
    <x v="13"/>
    <s v="017-Central Weber Sewer Distr          "/>
    <x v="27"/>
    <n v="8028"/>
    <n v="1"/>
    <n v="22750969"/>
    <n v="12203946"/>
    <n v="10547023"/>
    <n v="75137"/>
    <m/>
    <n v="75137"/>
    <n v="10622160"/>
    <n v="5.0299999999999997E-4"/>
    <n v="5342.9464799999996"/>
    <n v="939187"/>
    <n v="261006"/>
    <n v="678181"/>
    <n v="5.6400000000000005E-4"/>
    <n v="382.49408400000004"/>
    <n v="5725.4405639999995"/>
  </r>
  <r>
    <x v="2"/>
    <x v="13"/>
    <s v="029-Ogden City"/>
    <x v="27"/>
    <n v="8028"/>
    <n v="1"/>
    <n v="22750969"/>
    <n v="12203946"/>
    <n v="10547023"/>
    <n v="75137"/>
    <m/>
    <n v="75137"/>
    <n v="10622160"/>
    <n v="2.3969999999999998E-3"/>
    <n v="25461.317519999997"/>
    <n v="939187"/>
    <n v="261006"/>
    <n v="678181"/>
    <n v="2.6510000000000001E-3"/>
    <n v="1797.857831"/>
    <n v="27259.175350999998"/>
  </r>
  <r>
    <x v="2"/>
    <x v="13"/>
    <s v="038-Weber / Morgan Health              "/>
    <x v="27"/>
    <n v="8028"/>
    <n v="1"/>
    <n v="22750969"/>
    <n v="12203946"/>
    <n v="10547023"/>
    <n v="75137"/>
    <m/>
    <n v="75137"/>
    <n v="10622160"/>
    <n v="8.2000000000000001E-5"/>
    <n v="871.01711999999998"/>
    <n v="939187"/>
    <n v="261006"/>
    <n v="678181"/>
    <n v="9.2E-5"/>
    <n v="62.392651999999998"/>
    <n v="933.40977199999998"/>
  </r>
  <r>
    <x v="2"/>
    <x v="13"/>
    <s v="055-Paramedic Fund                     "/>
    <x v="27"/>
    <n v="8028"/>
    <n v="1"/>
    <n v="22750969"/>
    <n v="12203946"/>
    <n v="10547023"/>
    <n v="75137"/>
    <m/>
    <n v="75137"/>
    <n v="10622160"/>
    <n v="1.36E-4"/>
    <n v="1444.61376"/>
    <n v="939187"/>
    <n v="261006"/>
    <n v="678181"/>
    <n v="1.35E-4"/>
    <n v="91.554434999999998"/>
    <n v="1536.168195"/>
  </r>
  <r>
    <x v="2"/>
    <x v="13"/>
    <s v="071-Assess &amp; Collect / State           "/>
    <x v="27"/>
    <n v="8028"/>
    <n v="0"/>
    <n v="22750969"/>
    <n v="12203946"/>
    <n v="0"/>
    <n v="75137"/>
    <m/>
    <n v="0"/>
    <n v="0"/>
    <n v="1.2E-5"/>
    <n v="0"/>
    <n v="939187"/>
    <n v="261006"/>
    <n v="0"/>
    <n v="1.2E-5"/>
    <n v="0"/>
    <n v="0"/>
  </r>
  <r>
    <x v="2"/>
    <x v="13"/>
    <s v="072-Assess &amp; Collect / County          "/>
    <x v="27"/>
    <n v="8028"/>
    <n v="0"/>
    <n v="22750969"/>
    <n v="12203946"/>
    <n v="0"/>
    <n v="75137"/>
    <m/>
    <n v="0"/>
    <n v="0"/>
    <n v="2.14E-4"/>
    <n v="0"/>
    <n v="939187"/>
    <n v="261006"/>
    <n v="0"/>
    <n v="2.4000000000000001E-4"/>
    <n v="0"/>
    <n v="0"/>
  </r>
  <r>
    <x v="2"/>
    <x v="13"/>
    <s v="117-Weber Area 911 And Em Serv         "/>
    <x v="27"/>
    <n v="8028"/>
    <n v="1"/>
    <n v="22750969"/>
    <n v="12203946"/>
    <n v="10547023"/>
    <n v="75137"/>
    <m/>
    <n v="75137"/>
    <n v="10622160"/>
    <n v="2.1499999999999999E-4"/>
    <n v="2283.7644"/>
    <n v="939187"/>
    <n v="261006"/>
    <n v="678181"/>
    <n v="2.41E-4"/>
    <n v="163.441621"/>
    <n v="2447.206021"/>
  </r>
  <r>
    <x v="2"/>
    <x v="13"/>
    <s v="122-Ogden School Judgment Levy"/>
    <x v="27"/>
    <n v="8028"/>
    <n v="1"/>
    <n v="22750969"/>
    <n v="12203946"/>
    <n v="10547023"/>
    <n v="75137"/>
    <m/>
    <n v="75137"/>
    <n v="10622160"/>
    <n v="0"/>
    <n v="0"/>
    <n v="939187"/>
    <n v="261006"/>
    <n v="678181"/>
    <n v="0"/>
    <n v="0"/>
    <n v="0"/>
  </r>
  <r>
    <x v="2"/>
    <x v="13"/>
    <s v="128-Ogden Redev So Wall EDA"/>
    <x v="27"/>
    <n v="8028"/>
    <n v="1"/>
    <n v="22750969"/>
    <n v="12203946"/>
    <n v="10547023"/>
    <n v="75137"/>
    <m/>
    <n v="75137"/>
    <n v="10622160"/>
    <n v="0"/>
    <n v="0"/>
    <n v="939187"/>
    <n v="261006"/>
    <n v="678181"/>
    <n v="0"/>
    <n v="0"/>
    <n v="0"/>
  </r>
  <r>
    <x v="2"/>
    <x v="13"/>
    <s v="136-Charter School Ogden"/>
    <x v="27"/>
    <n v="8028"/>
    <n v="1"/>
    <n v="22750969"/>
    <n v="12203946"/>
    <n v="10547023"/>
    <n v="75137"/>
    <m/>
    <n v="75137"/>
    <n v="10622160"/>
    <n v="1.6000000000000001E-4"/>
    <n v="1699.5456000000001"/>
    <n v="939187"/>
    <n v="261006"/>
    <n v="678181"/>
    <n v="1.76E-4"/>
    <n v="119.35985599999999"/>
    <n v="1818.9054560000002"/>
  </r>
  <r>
    <x v="2"/>
    <x v="13"/>
    <s v="146-Weber County Flood Control"/>
    <x v="27"/>
    <n v="8028"/>
    <n v="1"/>
    <n v="22750969"/>
    <n v="12203946"/>
    <n v="10547023"/>
    <n v="75137"/>
    <m/>
    <n v="75137"/>
    <n v="10622160"/>
    <n v="4.6E-5"/>
    <n v="488.61936000000003"/>
    <n v="939187"/>
    <n v="261006"/>
    <n v="678181"/>
    <n v="2.5999999999999998E-5"/>
    <n v="17.632705999999999"/>
    <n v="506.25206600000001"/>
  </r>
  <r>
    <x v="2"/>
    <x v="14"/>
    <s v="001-Weber County General Fund          "/>
    <x v="28"/>
    <n v="8029"/>
    <n v="1"/>
    <n v="32022281"/>
    <n v="11223054"/>
    <n v="20799227"/>
    <n v="80413"/>
    <m/>
    <n v="80413"/>
    <n v="20879640"/>
    <n v="1.4239999999999999E-3"/>
    <n v="29732.607359999998"/>
    <n v="1876387"/>
    <n v="613133"/>
    <n v="1263254"/>
    <n v="1.72E-3"/>
    <n v="2172.7968799999999"/>
    <n v="31905.404239999996"/>
  </r>
  <r>
    <x v="2"/>
    <x v="14"/>
    <s v="002-Weber County G O Bond Fund         "/>
    <x v="28"/>
    <n v="8029"/>
    <n v="1"/>
    <n v="32022281"/>
    <n v="11223054"/>
    <n v="20799227"/>
    <n v="80413"/>
    <m/>
    <n v="80413"/>
    <n v="20879640"/>
    <n v="1.4100000000000001E-4"/>
    <n v="2944.0292400000003"/>
    <n v="1876387"/>
    <n v="613133"/>
    <n v="1263254"/>
    <n v="1.85E-4"/>
    <n v="233.70199"/>
    <n v="3177.7312300000003"/>
  </r>
  <r>
    <x v="2"/>
    <x v="14"/>
    <s v="003-Library                            "/>
    <x v="28"/>
    <n v="8029"/>
    <n v="1"/>
    <n v="32022281"/>
    <n v="11223054"/>
    <n v="20799227"/>
    <n v="80413"/>
    <m/>
    <n v="80413"/>
    <n v="20879640"/>
    <n v="4.7399999999999997E-4"/>
    <n v="9896.9493599999987"/>
    <n v="1876387"/>
    <n v="613133"/>
    <n v="1263254"/>
    <n v="4.5800000000000002E-4"/>
    <n v="578.57033200000001"/>
    <n v="10475.519691999998"/>
  </r>
  <r>
    <x v="2"/>
    <x v="14"/>
    <s v="004-Ogden City School Distr"/>
    <x v="28"/>
    <n v="8029"/>
    <n v="1"/>
    <n v="32022281"/>
    <n v="11223054"/>
    <n v="20799227"/>
    <n v="80413"/>
    <m/>
    <n v="80413"/>
    <n v="20879640"/>
    <n v="7.4250000000000002E-3"/>
    <n v="155031.32699999999"/>
    <n v="1876387"/>
    <n v="613133"/>
    <n v="1263254"/>
    <n v="7.8079999999999998E-3"/>
    <n v="9863.4872319999995"/>
    <n v="164894.81423199998"/>
  </r>
  <r>
    <x v="2"/>
    <x v="14"/>
    <s v="006-Statewide School Basic Levy"/>
    <x v="28"/>
    <n v="8029"/>
    <n v="1"/>
    <n v="32022281"/>
    <n v="11223054"/>
    <n v="20799227"/>
    <n v="80413"/>
    <m/>
    <n v="80413"/>
    <n v="20879640"/>
    <n v="0"/>
    <n v="0"/>
    <n v="1876387"/>
    <n v="613133"/>
    <n v="1263254"/>
    <n v="0"/>
    <n v="0"/>
    <n v="0"/>
  </r>
  <r>
    <x v="2"/>
    <x v="14"/>
    <s v="007-Mosquito Abatement Distr           "/>
    <x v="28"/>
    <n v="8029"/>
    <n v="0"/>
    <n v="32022281"/>
    <n v="11223054"/>
    <n v="0"/>
    <n v="80413"/>
    <m/>
    <n v="0"/>
    <n v="0"/>
    <n v="8.3999999999999995E-5"/>
    <n v="0"/>
    <n v="1876387"/>
    <n v="613133"/>
    <n v="0"/>
    <n v="9.3999999999999994E-5"/>
    <n v="0"/>
    <n v="0"/>
  </r>
  <r>
    <x v="2"/>
    <x v="14"/>
    <s v="008-Weber Basin Water - General        "/>
    <x v="28"/>
    <n v="8029"/>
    <n v="0"/>
    <n v="32022281"/>
    <n v="11223054"/>
    <n v="0"/>
    <n v="80413"/>
    <m/>
    <n v="0"/>
    <n v="0"/>
    <n v="1.3200000000000001E-4"/>
    <n v="0"/>
    <n v="1876387"/>
    <n v="613133"/>
    <n v="0"/>
    <n v="1.46E-4"/>
    <n v="0"/>
    <n v="0"/>
  </r>
  <r>
    <x v="2"/>
    <x v="14"/>
    <s v="009-Weber Basin Water - Ogden"/>
    <x v="28"/>
    <n v="8029"/>
    <n v="0"/>
    <n v="32022281"/>
    <n v="11223054"/>
    <n v="0"/>
    <n v="80413"/>
    <m/>
    <n v="0"/>
    <n v="0"/>
    <n v="2.6699999999999998E-4"/>
    <n v="0"/>
    <n v="1876387"/>
    <n v="613133"/>
    <n v="0"/>
    <n v="2.9500000000000001E-4"/>
    <n v="0"/>
    <n v="0"/>
  </r>
  <r>
    <x v="2"/>
    <x v="14"/>
    <s v="017-Central Weber Sewer Distr          "/>
    <x v="28"/>
    <n v="8029"/>
    <n v="0"/>
    <n v="32022281"/>
    <n v="11223054"/>
    <n v="0"/>
    <n v="80413"/>
    <m/>
    <n v="0"/>
    <n v="0"/>
    <n v="5.0299999999999997E-4"/>
    <n v="0"/>
    <n v="1876387"/>
    <n v="613133"/>
    <n v="0"/>
    <n v="5.6400000000000005E-4"/>
    <n v="0"/>
    <n v="0"/>
  </r>
  <r>
    <x v="2"/>
    <x v="14"/>
    <s v="029-Ogden City"/>
    <x v="28"/>
    <n v="8029"/>
    <n v="1"/>
    <n v="32022281"/>
    <n v="11223054"/>
    <n v="20799227"/>
    <n v="80413"/>
    <m/>
    <n v="80413"/>
    <n v="20879640"/>
    <n v="2.3969999999999998E-3"/>
    <n v="50048.497079999994"/>
    <n v="1876387"/>
    <n v="613133"/>
    <n v="1263254"/>
    <n v="2.6510000000000001E-3"/>
    <n v="3348.8863540000002"/>
    <n v="53397.383433999996"/>
  </r>
  <r>
    <x v="2"/>
    <x v="14"/>
    <s v="038-Weber / Morgan Health              "/>
    <x v="28"/>
    <n v="8029"/>
    <n v="1"/>
    <n v="32022281"/>
    <n v="11223054"/>
    <n v="20799227"/>
    <n v="80413"/>
    <m/>
    <n v="80413"/>
    <n v="20879640"/>
    <n v="8.2000000000000001E-5"/>
    <n v="1712.13048"/>
    <n v="1876387"/>
    <n v="613133"/>
    <n v="1263254"/>
    <n v="9.2E-5"/>
    <n v="116.219368"/>
    <n v="1828.3498480000001"/>
  </r>
  <r>
    <x v="2"/>
    <x v="14"/>
    <s v="049-Ogden Redev 25th Street"/>
    <x v="28"/>
    <n v="8029"/>
    <n v="1"/>
    <n v="32022281"/>
    <n v="11223054"/>
    <n v="20799227"/>
    <n v="80413"/>
    <m/>
    <n v="80413"/>
    <n v="20879640"/>
    <n v="0"/>
    <n v="0"/>
    <n v="1876387"/>
    <n v="613133"/>
    <n v="1263254"/>
    <n v="0"/>
    <n v="0"/>
    <n v="0"/>
  </r>
  <r>
    <x v="2"/>
    <x v="14"/>
    <s v="055-Paramedic Fund                     "/>
    <x v="28"/>
    <n v="8029"/>
    <n v="1"/>
    <n v="32022281"/>
    <n v="11223054"/>
    <n v="20799227"/>
    <n v="80413"/>
    <m/>
    <n v="80413"/>
    <n v="20879640"/>
    <n v="1.36E-4"/>
    <n v="2839.6310399999998"/>
    <n v="1876387"/>
    <n v="613133"/>
    <n v="1263254"/>
    <n v="1.35E-4"/>
    <n v="170.53928999999999"/>
    <n v="3010.1703299999999"/>
  </r>
  <r>
    <x v="2"/>
    <x v="14"/>
    <s v="071-Assess &amp; Collect / State           "/>
    <x v="28"/>
    <n v="8029"/>
    <n v="0"/>
    <n v="32022281"/>
    <n v="11223054"/>
    <n v="0"/>
    <n v="80413"/>
    <m/>
    <n v="0"/>
    <n v="0"/>
    <n v="1.2E-5"/>
    <n v="0"/>
    <n v="1876387"/>
    <n v="613133"/>
    <n v="0"/>
    <n v="1.2E-5"/>
    <n v="0"/>
    <n v="0"/>
  </r>
  <r>
    <x v="2"/>
    <x v="14"/>
    <s v="072-Assess &amp; Collect / County          "/>
    <x v="28"/>
    <n v="8029"/>
    <n v="0"/>
    <n v="32022281"/>
    <n v="11223054"/>
    <n v="0"/>
    <n v="80413"/>
    <m/>
    <n v="0"/>
    <n v="0"/>
    <n v="2.14E-4"/>
    <n v="0"/>
    <n v="1876387"/>
    <n v="613133"/>
    <n v="0"/>
    <n v="2.4000000000000001E-4"/>
    <n v="0"/>
    <n v="0"/>
  </r>
  <r>
    <x v="2"/>
    <x v="14"/>
    <s v="117-Weber Area 911 And Em Serv         "/>
    <x v="28"/>
    <n v="8029"/>
    <n v="0"/>
    <n v="32022281"/>
    <n v="11223054"/>
    <n v="0"/>
    <n v="80413"/>
    <m/>
    <n v="0"/>
    <n v="0"/>
    <n v="2.1499999999999999E-4"/>
    <n v="0"/>
    <n v="1876387"/>
    <n v="613133"/>
    <n v="0"/>
    <n v="2.41E-4"/>
    <n v="0"/>
    <n v="0"/>
  </r>
  <r>
    <x v="2"/>
    <x v="14"/>
    <s v="122-Ogden School Judgment Levy"/>
    <x v="28"/>
    <n v="8029"/>
    <n v="1"/>
    <n v="32022281"/>
    <n v="11223054"/>
    <n v="20799227"/>
    <n v="80413"/>
    <m/>
    <n v="80413"/>
    <n v="20879640"/>
    <n v="0"/>
    <n v="0"/>
    <n v="1876387"/>
    <n v="613133"/>
    <n v="1263254"/>
    <n v="0"/>
    <n v="0"/>
    <n v="0"/>
  </r>
  <r>
    <x v="2"/>
    <x v="14"/>
    <s v="131-Ogden Redev Kiesel CDA"/>
    <x v="28"/>
    <n v="8029"/>
    <n v="1"/>
    <n v="32022281"/>
    <n v="11223054"/>
    <n v="20799227"/>
    <n v="80413"/>
    <m/>
    <n v="80413"/>
    <n v="20879640"/>
    <n v="0"/>
    <n v="0"/>
    <n v="1876387"/>
    <n v="613133"/>
    <n v="1263254"/>
    <n v="0"/>
    <n v="0"/>
    <n v="0"/>
  </r>
  <r>
    <x v="2"/>
    <x v="14"/>
    <s v="136-Charter School Ogden"/>
    <x v="28"/>
    <n v="8029"/>
    <n v="1"/>
    <n v="32022281"/>
    <n v="11223054"/>
    <n v="20799227"/>
    <n v="80413"/>
    <m/>
    <n v="80413"/>
    <n v="20879640"/>
    <n v="1.6000000000000001E-4"/>
    <n v="3340.7424000000001"/>
    <n v="1876387"/>
    <n v="613133"/>
    <n v="1263254"/>
    <n v="1.76E-4"/>
    <n v="222.33270400000001"/>
    <n v="3563.075104"/>
  </r>
  <r>
    <x v="2"/>
    <x v="14"/>
    <s v="146-Weber County Flood Control"/>
    <x v="28"/>
    <n v="8029"/>
    <n v="1"/>
    <n v="32022281"/>
    <n v="11223054"/>
    <n v="20799227"/>
    <n v="80413"/>
    <m/>
    <n v="80413"/>
    <n v="20879640"/>
    <n v="4.6E-5"/>
    <n v="960.46343999999999"/>
    <n v="1876387"/>
    <n v="613133"/>
    <n v="1263254"/>
    <n v="2.5999999999999998E-5"/>
    <n v="32.844603999999997"/>
    <n v="993.308044"/>
  </r>
  <r>
    <x v="2"/>
    <x v="14"/>
    <s v="001-Weber County General Fund          "/>
    <x v="29"/>
    <n v="9029"/>
    <n v="1"/>
    <n v="18976781"/>
    <n v="7156477"/>
    <n v="11820304"/>
    <n v="46051"/>
    <m/>
    <n v="46051"/>
    <n v="11866355"/>
    <n v="1.4239999999999999E-3"/>
    <n v="16897.68952"/>
    <n v="2370727"/>
    <n v="38135"/>
    <n v="2332592"/>
    <n v="1.72E-3"/>
    <n v="4012.0582399999998"/>
    <n v="20909.747759999998"/>
  </r>
  <r>
    <x v="2"/>
    <x v="14"/>
    <s v="002-Weber County G O Bond Fund         "/>
    <x v="29"/>
    <n v="9029"/>
    <n v="1"/>
    <n v="18976781"/>
    <n v="7156477"/>
    <n v="11820304"/>
    <n v="46051"/>
    <m/>
    <n v="46051"/>
    <n v="11866355"/>
    <n v="1.4100000000000001E-4"/>
    <n v="1673.1560550000002"/>
    <n v="2370727"/>
    <n v="38135"/>
    <n v="2332592"/>
    <n v="1.85E-4"/>
    <n v="431.52951999999999"/>
    <n v="2104.685575"/>
  </r>
  <r>
    <x v="2"/>
    <x v="14"/>
    <s v="003-Library                            "/>
    <x v="29"/>
    <n v="9029"/>
    <n v="1"/>
    <n v="18976781"/>
    <n v="7156477"/>
    <n v="11820304"/>
    <n v="46051"/>
    <m/>
    <n v="46051"/>
    <n v="11866355"/>
    <n v="4.7399999999999997E-4"/>
    <n v="5624.6522699999996"/>
    <n v="2370727"/>
    <n v="38135"/>
    <n v="2332592"/>
    <n v="4.5800000000000002E-4"/>
    <n v="1068.3271360000001"/>
    <n v="6692.9794059999995"/>
  </r>
  <r>
    <x v="2"/>
    <x v="14"/>
    <s v="004-Ogden City School Distr"/>
    <x v="29"/>
    <n v="9029"/>
    <n v="1"/>
    <n v="18976781"/>
    <n v="7156477"/>
    <n v="11820304"/>
    <n v="46051"/>
    <m/>
    <n v="46051"/>
    <n v="11866355"/>
    <n v="7.4250000000000002E-3"/>
    <n v="88107.685874999996"/>
    <n v="2370727"/>
    <n v="38135"/>
    <n v="2332592"/>
    <n v="7.8079999999999998E-3"/>
    <n v="18212.878335999998"/>
    <n v="106320.56421099999"/>
  </r>
  <r>
    <x v="2"/>
    <x v="14"/>
    <s v="006-Statewide School Basic Levy"/>
    <x v="29"/>
    <n v="9029"/>
    <n v="1"/>
    <n v="18976781"/>
    <n v="7156477"/>
    <n v="11820304"/>
    <n v="46051"/>
    <m/>
    <n v="46051"/>
    <n v="11866355"/>
    <n v="0"/>
    <n v="0"/>
    <n v="2370727"/>
    <n v="38135"/>
    <n v="2332592"/>
    <n v="0"/>
    <n v="0"/>
    <n v="0"/>
  </r>
  <r>
    <x v="2"/>
    <x v="14"/>
    <s v="007-Mosquito Abatement Distr           "/>
    <x v="29"/>
    <n v="9029"/>
    <n v="0"/>
    <n v="18976781"/>
    <n v="7156477"/>
    <n v="0"/>
    <n v="46051"/>
    <m/>
    <n v="0"/>
    <n v="0"/>
    <n v="8.3999999999999995E-5"/>
    <n v="0"/>
    <n v="2370727"/>
    <n v="38135"/>
    <n v="0"/>
    <n v="9.3999999999999994E-5"/>
    <n v="0"/>
    <n v="0"/>
  </r>
  <r>
    <x v="2"/>
    <x v="14"/>
    <s v="008-Weber Basin Water - General        "/>
    <x v="29"/>
    <n v="9029"/>
    <n v="0"/>
    <n v="18976781"/>
    <n v="7156477"/>
    <n v="0"/>
    <n v="46051"/>
    <m/>
    <n v="0"/>
    <n v="0"/>
    <n v="1.3200000000000001E-4"/>
    <n v="0"/>
    <n v="2370727"/>
    <n v="38135"/>
    <n v="0"/>
    <n v="1.46E-4"/>
    <n v="0"/>
    <n v="0"/>
  </r>
  <r>
    <x v="2"/>
    <x v="14"/>
    <s v="009-Weber Basin Water - Ogden"/>
    <x v="29"/>
    <n v="9029"/>
    <n v="0"/>
    <n v="18976781"/>
    <n v="7156477"/>
    <n v="0"/>
    <n v="46051"/>
    <m/>
    <n v="0"/>
    <n v="0"/>
    <n v="2.6699999999999998E-4"/>
    <n v="0"/>
    <n v="2370727"/>
    <n v="38135"/>
    <n v="0"/>
    <n v="2.9500000000000001E-4"/>
    <n v="0"/>
    <n v="0"/>
  </r>
  <r>
    <x v="2"/>
    <x v="14"/>
    <s v="017-Central Weber Sewer Distr          "/>
    <x v="29"/>
    <n v="9029"/>
    <n v="0"/>
    <n v="18976781"/>
    <n v="7156477"/>
    <n v="0"/>
    <n v="46051"/>
    <m/>
    <n v="0"/>
    <n v="0"/>
    <n v="5.0299999999999997E-4"/>
    <n v="0"/>
    <n v="2370727"/>
    <n v="38135"/>
    <n v="0"/>
    <n v="5.6400000000000005E-4"/>
    <n v="0"/>
    <n v="0"/>
  </r>
  <r>
    <x v="2"/>
    <x v="14"/>
    <s v="029-Ogden City"/>
    <x v="29"/>
    <n v="9029"/>
    <n v="1"/>
    <n v="18976781"/>
    <n v="7156477"/>
    <n v="11820304"/>
    <n v="46051"/>
    <m/>
    <n v="46051"/>
    <n v="11866355"/>
    <n v="2.3969999999999998E-3"/>
    <n v="28443.652934999998"/>
    <n v="2370727"/>
    <n v="38135"/>
    <n v="2332592"/>
    <n v="2.6510000000000001E-3"/>
    <n v="6183.7013919999999"/>
    <n v="34627.354327000001"/>
  </r>
  <r>
    <x v="2"/>
    <x v="14"/>
    <s v="038-Weber / Morgan Health              "/>
    <x v="29"/>
    <n v="9029"/>
    <n v="1"/>
    <n v="18976781"/>
    <n v="7156477"/>
    <n v="11820304"/>
    <n v="46051"/>
    <m/>
    <n v="46051"/>
    <n v="11866355"/>
    <n v="8.2000000000000001E-5"/>
    <n v="973.04111"/>
    <n v="2370727"/>
    <n v="38135"/>
    <n v="2332592"/>
    <n v="9.2E-5"/>
    <n v="214.59846400000001"/>
    <n v="1187.639574"/>
  </r>
  <r>
    <x v="2"/>
    <x v="14"/>
    <s v="055-Paramedic Fund                     "/>
    <x v="29"/>
    <n v="9029"/>
    <n v="1"/>
    <n v="18976781"/>
    <n v="7156477"/>
    <n v="11820304"/>
    <n v="46051"/>
    <m/>
    <n v="46051"/>
    <n v="11866355"/>
    <n v="1.36E-4"/>
    <n v="1613.82428"/>
    <n v="2370727"/>
    <n v="38135"/>
    <n v="2332592"/>
    <n v="1.35E-4"/>
    <n v="314.89992000000001"/>
    <n v="1928.7242000000001"/>
  </r>
  <r>
    <x v="2"/>
    <x v="14"/>
    <s v="071-Assess &amp; Collect / State           "/>
    <x v="29"/>
    <n v="9029"/>
    <n v="0"/>
    <n v="18976781"/>
    <n v="7156477"/>
    <n v="0"/>
    <n v="46051"/>
    <m/>
    <n v="0"/>
    <n v="0"/>
    <n v="1.2E-5"/>
    <n v="0"/>
    <n v="2370727"/>
    <n v="38135"/>
    <n v="0"/>
    <n v="1.2E-5"/>
    <n v="0"/>
    <n v="0"/>
  </r>
  <r>
    <x v="2"/>
    <x v="14"/>
    <s v="072-Assess &amp; Collect / County          "/>
    <x v="29"/>
    <n v="9029"/>
    <n v="0"/>
    <n v="18976781"/>
    <n v="7156477"/>
    <n v="0"/>
    <n v="46051"/>
    <m/>
    <n v="0"/>
    <n v="0"/>
    <n v="2.14E-4"/>
    <n v="0"/>
    <n v="2370727"/>
    <n v="38135"/>
    <n v="0"/>
    <n v="2.4000000000000001E-4"/>
    <n v="0"/>
    <n v="0"/>
  </r>
  <r>
    <x v="2"/>
    <x v="14"/>
    <s v="074-Ogden Redev Lincoln #12"/>
    <x v="29"/>
    <n v="9029"/>
    <n v="0"/>
    <n v="18976781"/>
    <n v="7156477"/>
    <n v="0"/>
    <n v="46051"/>
    <m/>
    <n v="0"/>
    <n v="0"/>
    <n v="0"/>
    <m/>
    <n v="2370727"/>
    <n v="38135"/>
    <n v="0"/>
    <n v="0"/>
    <n v="0"/>
    <n v="0"/>
  </r>
  <r>
    <x v="2"/>
    <x v="14"/>
    <s v="117-Weber Area 911 And Em Serv         "/>
    <x v="29"/>
    <n v="9029"/>
    <n v="0"/>
    <n v="18976781"/>
    <n v="7156477"/>
    <n v="0"/>
    <n v="46051"/>
    <m/>
    <n v="0"/>
    <n v="0"/>
    <n v="2.1499999999999999E-4"/>
    <n v="0"/>
    <n v="2370727"/>
    <n v="38135"/>
    <n v="0"/>
    <n v="2.41E-4"/>
    <n v="0"/>
    <n v="0"/>
  </r>
  <r>
    <x v="2"/>
    <x v="14"/>
    <s v="122-Ogden School Judgment Levy"/>
    <x v="29"/>
    <n v="9029"/>
    <n v="1"/>
    <n v="18976781"/>
    <n v="7156477"/>
    <n v="11820304"/>
    <n v="46051"/>
    <m/>
    <n v="46051"/>
    <n v="11866355"/>
    <n v="0"/>
    <n v="0"/>
    <n v="2370727"/>
    <n v="38135"/>
    <n v="2332592"/>
    <n v="0"/>
    <n v="0"/>
    <n v="0"/>
  </r>
  <r>
    <x v="2"/>
    <x v="14"/>
    <s v="131-Ogden Redev Kiesel CDA"/>
    <x v="29"/>
    <n v="9029"/>
    <n v="1"/>
    <n v="18976781"/>
    <n v="7156477"/>
    <n v="11820304"/>
    <n v="46051"/>
    <m/>
    <n v="46051"/>
    <n v="11866355"/>
    <n v="0"/>
    <n v="0"/>
    <n v="2370727"/>
    <n v="38135"/>
    <n v="2332592"/>
    <n v="0"/>
    <n v="0"/>
    <n v="0"/>
  </r>
  <r>
    <x v="2"/>
    <x v="14"/>
    <s v="136-Charter School Ogden"/>
    <x v="29"/>
    <n v="9029"/>
    <n v="1"/>
    <n v="18976781"/>
    <n v="7156477"/>
    <n v="11820304"/>
    <n v="46051"/>
    <m/>
    <n v="46051"/>
    <n v="11866355"/>
    <n v="1.6000000000000001E-4"/>
    <n v="1898.6168000000002"/>
    <n v="2370727"/>
    <n v="38135"/>
    <n v="2332592"/>
    <n v="1.76E-4"/>
    <n v="410.53619199999997"/>
    <n v="2309.1529920000003"/>
  </r>
  <r>
    <x v="2"/>
    <x v="14"/>
    <s v="146-Weber County Flood Control"/>
    <x v="29"/>
    <n v="9029"/>
    <n v="1"/>
    <n v="18976781"/>
    <n v="7156477"/>
    <n v="11820304"/>
    <n v="46051"/>
    <m/>
    <n v="46051"/>
    <n v="11866355"/>
    <n v="4.6E-5"/>
    <n v="545.85233000000005"/>
    <n v="2370727"/>
    <n v="38135"/>
    <n v="2332592"/>
    <n v="2.5999999999999998E-5"/>
    <n v="60.647391999999996"/>
    <n v="606.49972200000002"/>
  </r>
  <r>
    <x v="2"/>
    <x v="14"/>
    <s v="001-Weber County General Fund          "/>
    <x v="30"/>
    <n v="9030"/>
    <n v="1"/>
    <n v="4938300"/>
    <n v="1070172"/>
    <n v="3868128"/>
    <n v="13944"/>
    <m/>
    <n v="13944"/>
    <n v="3882072"/>
    <n v="1.4239999999999999E-3"/>
    <n v="5528.0705279999993"/>
    <n v="1107666"/>
    <n v="377850"/>
    <n v="729816"/>
    <n v="1.72E-3"/>
    <n v="1255.28352"/>
    <n v="6783.3540479999992"/>
  </r>
  <r>
    <x v="2"/>
    <x v="14"/>
    <s v="002-Weber County G O Bond Fund         "/>
    <x v="30"/>
    <n v="9030"/>
    <n v="1"/>
    <n v="4938300"/>
    <n v="1070172"/>
    <n v="3868128"/>
    <n v="13944"/>
    <m/>
    <n v="13944"/>
    <n v="3882072"/>
    <n v="1.4100000000000001E-4"/>
    <n v="547.37215200000003"/>
    <n v="1107666"/>
    <n v="377850"/>
    <n v="729816"/>
    <n v="1.85E-4"/>
    <n v="135.01596000000001"/>
    <n v="682.38811200000009"/>
  </r>
  <r>
    <x v="2"/>
    <x v="14"/>
    <s v="003-Library                            "/>
    <x v="30"/>
    <n v="9030"/>
    <n v="1"/>
    <n v="4938300"/>
    <n v="1070172"/>
    <n v="3868128"/>
    <n v="13944"/>
    <m/>
    <n v="13944"/>
    <n v="3882072"/>
    <n v="4.7399999999999997E-4"/>
    <n v="1840.102128"/>
    <n v="1107666"/>
    <n v="377850"/>
    <n v="729816"/>
    <n v="4.5800000000000002E-4"/>
    <n v="334.25572800000003"/>
    <n v="2174.3578560000001"/>
  </r>
  <r>
    <x v="2"/>
    <x v="14"/>
    <s v="004-Ogden City School Distr"/>
    <x v="30"/>
    <n v="9030"/>
    <n v="1"/>
    <n v="4938300"/>
    <n v="1070172"/>
    <n v="3868128"/>
    <n v="13944"/>
    <m/>
    <n v="13944"/>
    <n v="3882072"/>
    <n v="7.4250000000000002E-3"/>
    <n v="28824.384600000001"/>
    <n v="1107666"/>
    <n v="377850"/>
    <n v="729816"/>
    <n v="7.8079999999999998E-3"/>
    <n v="5698.4033280000003"/>
    <n v="34522.787928000005"/>
  </r>
  <r>
    <x v="2"/>
    <x v="14"/>
    <s v="006-Statewide School Basic Levy"/>
    <x v="30"/>
    <n v="9030"/>
    <n v="1"/>
    <n v="4938300"/>
    <n v="1070172"/>
    <n v="3868128"/>
    <n v="13944"/>
    <m/>
    <n v="13944"/>
    <n v="3882072"/>
    <n v="0"/>
    <n v="0"/>
    <n v="1107666"/>
    <n v="377850"/>
    <n v="729816"/>
    <n v="0"/>
    <n v="0"/>
    <n v="0"/>
  </r>
  <r>
    <x v="2"/>
    <x v="14"/>
    <s v="007-Mosquito Abatement Distr           "/>
    <x v="30"/>
    <n v="9030"/>
    <n v="0"/>
    <n v="4938300"/>
    <n v="1070172"/>
    <n v="0"/>
    <n v="13944"/>
    <m/>
    <n v="0"/>
    <n v="0"/>
    <n v="8.3999999999999995E-5"/>
    <n v="0"/>
    <n v="1107666"/>
    <n v="377850"/>
    <n v="0"/>
    <n v="9.3999999999999994E-5"/>
    <n v="0"/>
    <n v="0"/>
  </r>
  <r>
    <x v="2"/>
    <x v="14"/>
    <s v="008-Weber Basin Water - General        "/>
    <x v="30"/>
    <n v="9030"/>
    <n v="0"/>
    <n v="4938300"/>
    <n v="1070172"/>
    <n v="0"/>
    <n v="13944"/>
    <m/>
    <n v="0"/>
    <n v="0"/>
    <n v="1.3200000000000001E-4"/>
    <n v="0"/>
    <n v="1107666"/>
    <n v="377850"/>
    <n v="0"/>
    <n v="1.46E-4"/>
    <n v="0"/>
    <n v="0"/>
  </r>
  <r>
    <x v="2"/>
    <x v="14"/>
    <s v="009-Weber Basin Water - Ogden"/>
    <x v="30"/>
    <n v="9030"/>
    <n v="0"/>
    <n v="4938300"/>
    <n v="1070172"/>
    <n v="0"/>
    <n v="13944"/>
    <m/>
    <n v="0"/>
    <n v="0"/>
    <n v="2.6699999999999998E-4"/>
    <n v="0"/>
    <n v="1107666"/>
    <n v="377850"/>
    <n v="0"/>
    <n v="2.9500000000000001E-4"/>
    <n v="0"/>
    <n v="0"/>
  </r>
  <r>
    <x v="2"/>
    <x v="14"/>
    <s v="017-Central Weber Sewer Distr          "/>
    <x v="30"/>
    <n v="9030"/>
    <n v="0"/>
    <n v="4938300"/>
    <n v="1070172"/>
    <n v="0"/>
    <n v="13944"/>
    <m/>
    <n v="0"/>
    <n v="0"/>
    <n v="5.0299999999999997E-4"/>
    <n v="0"/>
    <n v="1107666"/>
    <n v="377850"/>
    <n v="0"/>
    <n v="5.6400000000000005E-4"/>
    <n v="0"/>
    <n v="0"/>
  </r>
  <r>
    <x v="2"/>
    <x v="14"/>
    <s v="029-Ogden City"/>
    <x v="30"/>
    <n v="9030"/>
    <n v="1"/>
    <n v="4938300"/>
    <n v="1070172"/>
    <n v="3868128"/>
    <n v="13944"/>
    <m/>
    <n v="13944"/>
    <n v="3882072"/>
    <n v="2.3969999999999998E-3"/>
    <n v="9305.3265839999985"/>
    <n v="1107666"/>
    <n v="377850"/>
    <n v="729816"/>
    <n v="2.6510000000000001E-3"/>
    <n v="1934.7422160000001"/>
    <n v="11240.068799999999"/>
  </r>
  <r>
    <x v="2"/>
    <x v="14"/>
    <s v="038-Weber / Morgan Health              "/>
    <x v="30"/>
    <n v="9030"/>
    <n v="1"/>
    <n v="4938300"/>
    <n v="1070172"/>
    <n v="3868128"/>
    <n v="13944"/>
    <m/>
    <n v="13944"/>
    <n v="3882072"/>
    <n v="8.2000000000000001E-5"/>
    <n v="318.329904"/>
    <n v="1107666"/>
    <n v="377850"/>
    <n v="729816"/>
    <n v="9.2E-5"/>
    <n v="67.143072000000004"/>
    <n v="385.47297600000002"/>
  </r>
  <r>
    <x v="2"/>
    <x v="14"/>
    <s v="055-Paramedic Fund                     "/>
    <x v="30"/>
    <n v="9030"/>
    <n v="1"/>
    <n v="4938300"/>
    <n v="1070172"/>
    <n v="3868128"/>
    <n v="13944"/>
    <m/>
    <n v="13944"/>
    <n v="3882072"/>
    <n v="1.36E-4"/>
    <n v="527.96179199999995"/>
    <n v="1107666"/>
    <n v="377850"/>
    <n v="729816"/>
    <n v="1.35E-4"/>
    <n v="98.52516"/>
    <n v="626.48695199999997"/>
  </r>
  <r>
    <x v="2"/>
    <x v="14"/>
    <s v="071-Assess &amp; Collect / State           "/>
    <x v="30"/>
    <n v="9030"/>
    <n v="0"/>
    <n v="4938300"/>
    <n v="1070172"/>
    <n v="0"/>
    <n v="13944"/>
    <m/>
    <n v="0"/>
    <n v="0"/>
    <n v="1.2E-5"/>
    <n v="0"/>
    <n v="1107666"/>
    <n v="377850"/>
    <n v="0"/>
    <n v="1.2E-5"/>
    <n v="0"/>
    <n v="0"/>
  </r>
  <r>
    <x v="2"/>
    <x v="14"/>
    <s v="072-Assess &amp; Collect / County          "/>
    <x v="30"/>
    <n v="9030"/>
    <n v="0"/>
    <n v="4938300"/>
    <n v="1070172"/>
    <n v="0"/>
    <n v="13944"/>
    <m/>
    <n v="0"/>
    <n v="0"/>
    <n v="2.14E-4"/>
    <n v="0"/>
    <n v="1107666"/>
    <n v="377850"/>
    <n v="0"/>
    <n v="2.4000000000000001E-4"/>
    <n v="0"/>
    <n v="0"/>
  </r>
  <r>
    <x v="2"/>
    <x v="14"/>
    <s v="117-Weber Area 911 And Em Serv         "/>
    <x v="30"/>
    <n v="9030"/>
    <n v="0"/>
    <n v="4938300"/>
    <n v="1070172"/>
    <n v="0"/>
    <n v="13944"/>
    <m/>
    <n v="0"/>
    <n v="0"/>
    <n v="2.1499999999999999E-4"/>
    <n v="0"/>
    <n v="1107666"/>
    <n v="377850"/>
    <n v="0"/>
    <n v="2.41E-4"/>
    <n v="0"/>
    <n v="0"/>
  </r>
  <r>
    <x v="2"/>
    <x v="14"/>
    <s v="122-Ogden School Judgment Levy"/>
    <x v="30"/>
    <n v="9030"/>
    <n v="1"/>
    <n v="4938300"/>
    <n v="1070172"/>
    <n v="3868128"/>
    <n v="13944"/>
    <m/>
    <n v="13944"/>
    <n v="3882072"/>
    <n v="0"/>
    <n v="0"/>
    <n v="1107666"/>
    <n v="377850"/>
    <n v="729816"/>
    <n v="0"/>
    <n v="0"/>
    <n v="0"/>
  </r>
  <r>
    <x v="2"/>
    <x v="14"/>
    <s v="131-Ogden Redev Kiesel CDA"/>
    <x v="30"/>
    <n v="9030"/>
    <n v="1"/>
    <n v="4938300"/>
    <n v="1070172"/>
    <n v="3868128"/>
    <n v="13944"/>
    <m/>
    <n v="13944"/>
    <n v="3882072"/>
    <n v="0"/>
    <n v="0"/>
    <n v="1107666"/>
    <n v="377850"/>
    <n v="729816"/>
    <n v="0"/>
    <n v="0"/>
    <n v="0"/>
  </r>
  <r>
    <x v="2"/>
    <x v="14"/>
    <s v="136-Charter School Ogden"/>
    <x v="30"/>
    <n v="9030"/>
    <n v="1"/>
    <n v="4938300"/>
    <n v="1070172"/>
    <n v="3868128"/>
    <n v="13944"/>
    <m/>
    <n v="13944"/>
    <n v="3882072"/>
    <n v="1.6000000000000001E-4"/>
    <n v="621.13152000000002"/>
    <n v="1107666"/>
    <n v="377850"/>
    <n v="729816"/>
    <n v="1.76E-4"/>
    <n v="128.44761600000001"/>
    <n v="749.57913600000006"/>
  </r>
  <r>
    <x v="2"/>
    <x v="14"/>
    <s v="146-Weber County Flood Control"/>
    <x v="30"/>
    <n v="9030"/>
    <n v="1"/>
    <n v="4938300"/>
    <n v="1070172"/>
    <n v="3868128"/>
    <n v="13944"/>
    <m/>
    <n v="13944"/>
    <n v="3882072"/>
    <n v="4.6E-5"/>
    <n v="178.575312"/>
    <n v="1107666"/>
    <n v="377850"/>
    <n v="729816"/>
    <n v="2.5999999999999998E-5"/>
    <n v="18.975216"/>
    <n v="197.55052799999999"/>
  </r>
  <r>
    <x v="2"/>
    <x v="14"/>
    <s v="001-Weber County General Fund          "/>
    <x v="31"/>
    <n v="9031"/>
    <n v="1"/>
    <n v="966338"/>
    <n v="661299"/>
    <n v="305039"/>
    <n v="3910"/>
    <m/>
    <n v="3910"/>
    <n v="308949"/>
    <n v="1.4239999999999999E-3"/>
    <n v="439.943376"/>
    <n v="106176"/>
    <n v="62999"/>
    <n v="43177"/>
    <n v="1.72E-3"/>
    <n v="74.264439999999993"/>
    <n v="514.20781599999998"/>
  </r>
  <r>
    <x v="2"/>
    <x v="14"/>
    <s v="002-Weber County G O Bond Fund         "/>
    <x v="31"/>
    <n v="9031"/>
    <n v="1"/>
    <n v="966338"/>
    <n v="661299"/>
    <n v="305039"/>
    <n v="3910"/>
    <m/>
    <n v="3910"/>
    <n v="308949"/>
    <n v="1.4100000000000001E-4"/>
    <n v="43.561809000000004"/>
    <n v="106176"/>
    <n v="62999"/>
    <n v="43177"/>
    <n v="1.85E-4"/>
    <n v="7.9877450000000003"/>
    <n v="51.549554000000001"/>
  </r>
  <r>
    <x v="2"/>
    <x v="14"/>
    <s v="003-Library                            "/>
    <x v="31"/>
    <n v="9031"/>
    <n v="1"/>
    <n v="966338"/>
    <n v="661299"/>
    <n v="305039"/>
    <n v="3910"/>
    <m/>
    <n v="3910"/>
    <n v="308949"/>
    <n v="4.7399999999999997E-4"/>
    <n v="146.44182599999999"/>
    <n v="106176"/>
    <n v="62999"/>
    <n v="43177"/>
    <n v="4.5800000000000002E-4"/>
    <n v="19.775066000000002"/>
    <n v="166.216892"/>
  </r>
  <r>
    <x v="2"/>
    <x v="14"/>
    <s v="004-Ogden City School Distr"/>
    <x v="31"/>
    <n v="9031"/>
    <n v="1"/>
    <n v="966338"/>
    <n v="661299"/>
    <n v="305039"/>
    <n v="3910"/>
    <m/>
    <n v="3910"/>
    <n v="308949"/>
    <n v="7.4250000000000002E-3"/>
    <n v="2293.9463249999999"/>
    <n v="106176"/>
    <n v="62999"/>
    <n v="43177"/>
    <n v="7.8079999999999998E-3"/>
    <n v="337.12601599999999"/>
    <n v="2631.0723410000001"/>
  </r>
  <r>
    <x v="2"/>
    <x v="14"/>
    <s v="006-Statewide School Basic Levy"/>
    <x v="31"/>
    <n v="9031"/>
    <n v="1"/>
    <n v="966338"/>
    <n v="661299"/>
    <n v="305039"/>
    <n v="3910"/>
    <m/>
    <n v="3910"/>
    <n v="308949"/>
    <n v="0"/>
    <n v="0"/>
    <n v="106176"/>
    <n v="62999"/>
    <n v="43177"/>
    <n v="0"/>
    <n v="0"/>
    <n v="0"/>
  </r>
  <r>
    <x v="2"/>
    <x v="14"/>
    <s v="007-Mosquito Abatement Distr           "/>
    <x v="31"/>
    <n v="9031"/>
    <n v="0"/>
    <n v="966338"/>
    <n v="661299"/>
    <n v="0"/>
    <n v="3910"/>
    <m/>
    <n v="0"/>
    <n v="0"/>
    <n v="8.3999999999999995E-5"/>
    <n v="0"/>
    <n v="106176"/>
    <n v="62999"/>
    <n v="0"/>
    <n v="9.3999999999999994E-5"/>
    <n v="0"/>
    <n v="0"/>
  </r>
  <r>
    <x v="2"/>
    <x v="14"/>
    <s v="008-Weber Basin Water - General        "/>
    <x v="31"/>
    <n v="9031"/>
    <n v="0"/>
    <n v="966338"/>
    <n v="661299"/>
    <n v="0"/>
    <n v="3910"/>
    <m/>
    <n v="0"/>
    <n v="0"/>
    <n v="1.3200000000000001E-4"/>
    <n v="0"/>
    <n v="106176"/>
    <n v="62999"/>
    <n v="0"/>
    <n v="1.46E-4"/>
    <n v="0"/>
    <n v="0"/>
  </r>
  <r>
    <x v="2"/>
    <x v="14"/>
    <s v="009-Weber Basin Water - Ogden"/>
    <x v="31"/>
    <n v="9031"/>
    <n v="0"/>
    <n v="966338"/>
    <n v="661299"/>
    <n v="0"/>
    <n v="3910"/>
    <m/>
    <n v="0"/>
    <n v="0"/>
    <n v="2.6699999999999998E-4"/>
    <n v="0"/>
    <n v="106176"/>
    <n v="62999"/>
    <n v="0"/>
    <n v="2.9500000000000001E-4"/>
    <n v="0"/>
    <n v="0"/>
  </r>
  <r>
    <x v="2"/>
    <x v="14"/>
    <s v="017-Central Weber Sewer Distr          "/>
    <x v="31"/>
    <n v="9031"/>
    <n v="0"/>
    <n v="966338"/>
    <n v="661299"/>
    <n v="0"/>
    <n v="3910"/>
    <m/>
    <n v="0"/>
    <n v="0"/>
    <n v="5.0299999999999997E-4"/>
    <n v="0"/>
    <n v="106176"/>
    <n v="62999"/>
    <n v="0"/>
    <n v="5.6400000000000005E-4"/>
    <n v="0"/>
    <n v="0"/>
  </r>
  <r>
    <x v="2"/>
    <x v="14"/>
    <s v="029-Ogden City"/>
    <x v="31"/>
    <n v="9031"/>
    <n v="1"/>
    <n v="966338"/>
    <n v="661299"/>
    <n v="305039"/>
    <n v="3910"/>
    <m/>
    <n v="3910"/>
    <n v="308949"/>
    <n v="2.3969999999999998E-3"/>
    <n v="740.55075299999999"/>
    <n v="106176"/>
    <n v="62999"/>
    <n v="43177"/>
    <n v="2.6510000000000001E-3"/>
    <n v="114.46222700000001"/>
    <n v="855.01297999999997"/>
  </r>
  <r>
    <x v="2"/>
    <x v="14"/>
    <s v="038-Weber / Morgan Health              "/>
    <x v="31"/>
    <n v="9031"/>
    <n v="1"/>
    <n v="966338"/>
    <n v="661299"/>
    <n v="305039"/>
    <n v="3910"/>
    <m/>
    <n v="3910"/>
    <n v="308949"/>
    <n v="8.2000000000000001E-5"/>
    <n v="25.333818000000001"/>
    <n v="106176"/>
    <n v="62999"/>
    <n v="43177"/>
    <n v="9.2E-5"/>
    <n v="3.9722840000000001"/>
    <n v="29.306102000000003"/>
  </r>
  <r>
    <x v="2"/>
    <x v="14"/>
    <s v="055-Paramedic Fund                     "/>
    <x v="31"/>
    <n v="9031"/>
    <n v="1"/>
    <n v="966338"/>
    <n v="661299"/>
    <n v="305039"/>
    <n v="3910"/>
    <m/>
    <n v="3910"/>
    <n v="308949"/>
    <n v="1.36E-4"/>
    <n v="42.017063999999998"/>
    <n v="106176"/>
    <n v="62999"/>
    <n v="43177"/>
    <n v="1.35E-4"/>
    <n v="5.8288950000000002"/>
    <n v="47.845959000000001"/>
  </r>
  <r>
    <x v="2"/>
    <x v="14"/>
    <s v="064-Ogden Redev Washington Blvd"/>
    <x v="31"/>
    <n v="9031"/>
    <n v="0"/>
    <n v="966338"/>
    <n v="661299"/>
    <n v="0"/>
    <n v="3910"/>
    <m/>
    <n v="0"/>
    <n v="0"/>
    <n v="0"/>
    <n v="0"/>
    <n v="106176"/>
    <n v="62999"/>
    <n v="0"/>
    <n v="0"/>
    <n v="0"/>
    <n v="0"/>
  </r>
  <r>
    <x v="2"/>
    <x v="14"/>
    <s v="071-Assess &amp; Collect / State           "/>
    <x v="31"/>
    <n v="9031"/>
    <n v="0"/>
    <n v="966338"/>
    <n v="661299"/>
    <n v="0"/>
    <n v="3910"/>
    <m/>
    <n v="0"/>
    <n v="0"/>
    <n v="1.2E-5"/>
    <n v="0"/>
    <n v="106176"/>
    <n v="62999"/>
    <n v="0"/>
    <n v="1.2E-5"/>
    <n v="0"/>
    <n v="0"/>
  </r>
  <r>
    <x v="2"/>
    <x v="14"/>
    <s v="072-Assess &amp; Collect / County          "/>
    <x v="31"/>
    <n v="9031"/>
    <n v="0"/>
    <n v="966338"/>
    <n v="661299"/>
    <n v="0"/>
    <n v="3910"/>
    <m/>
    <n v="0"/>
    <n v="0"/>
    <n v="2.14E-4"/>
    <n v="0"/>
    <n v="106176"/>
    <n v="62999"/>
    <n v="0"/>
    <n v="2.4000000000000001E-4"/>
    <n v="0"/>
    <n v="0"/>
  </r>
  <r>
    <x v="2"/>
    <x v="14"/>
    <s v="117-Weber Area 911 And Em Serv         "/>
    <x v="31"/>
    <n v="9031"/>
    <n v="0"/>
    <n v="966338"/>
    <n v="661299"/>
    <n v="0"/>
    <n v="3910"/>
    <m/>
    <n v="0"/>
    <n v="0"/>
    <n v="2.1499999999999999E-4"/>
    <n v="0"/>
    <n v="106176"/>
    <n v="62999"/>
    <n v="0"/>
    <n v="2.41E-4"/>
    <n v="0"/>
    <n v="0"/>
  </r>
  <r>
    <x v="2"/>
    <x v="14"/>
    <s v="122-Ogden School Judgment Levy"/>
    <x v="31"/>
    <n v="9031"/>
    <n v="1"/>
    <n v="966338"/>
    <n v="661299"/>
    <n v="305039"/>
    <n v="3910"/>
    <m/>
    <n v="3910"/>
    <n v="308949"/>
    <n v="0"/>
    <n v="0"/>
    <n v="106176"/>
    <n v="62999"/>
    <n v="43177"/>
    <n v="0"/>
    <n v="0"/>
    <n v="0"/>
  </r>
  <r>
    <x v="2"/>
    <x v="14"/>
    <s v="131-Ogden Redev Kiesel CDA"/>
    <x v="31"/>
    <n v="9031"/>
    <n v="1"/>
    <n v="966338"/>
    <n v="661299"/>
    <n v="305039"/>
    <n v="3910"/>
    <m/>
    <n v="3910"/>
    <n v="308949"/>
    <n v="0"/>
    <n v="0"/>
    <n v="106176"/>
    <n v="62999"/>
    <n v="43177"/>
    <n v="0"/>
    <n v="0"/>
    <n v="0"/>
  </r>
  <r>
    <x v="2"/>
    <x v="14"/>
    <s v="136-Charter School Ogden"/>
    <x v="31"/>
    <n v="9031"/>
    <n v="1"/>
    <n v="966338"/>
    <n v="661299"/>
    <n v="305039"/>
    <n v="3910"/>
    <m/>
    <n v="3910"/>
    <n v="308949"/>
    <n v="1.6000000000000001E-4"/>
    <n v="49.431840000000001"/>
    <n v="106176"/>
    <n v="62999"/>
    <n v="43177"/>
    <n v="1.76E-4"/>
    <n v="7.5991520000000001"/>
    <n v="57.030991999999998"/>
  </r>
  <r>
    <x v="2"/>
    <x v="14"/>
    <s v="146-Weber County Flood Control"/>
    <x v="31"/>
    <n v="9031"/>
    <n v="1"/>
    <n v="966338"/>
    <n v="661299"/>
    <n v="305039"/>
    <n v="3910"/>
    <m/>
    <n v="3910"/>
    <n v="308949"/>
    <n v="4.6E-5"/>
    <n v="14.211653999999999"/>
    <n v="106176"/>
    <n v="62999"/>
    <n v="43177"/>
    <n v="2.5999999999999998E-5"/>
    <n v="1.1226019999999999"/>
    <n v="15.334256"/>
  </r>
  <r>
    <x v="2"/>
    <x v="15"/>
    <s v="001-Weber County General Fund          "/>
    <x v="32"/>
    <n v="8030"/>
    <n v="1"/>
    <n v="69769650"/>
    <n v="34321430"/>
    <n v="35448220"/>
    <n v="571145"/>
    <m/>
    <n v="571145"/>
    <n v="36019365"/>
    <n v="1.4239999999999999E-3"/>
    <n v="51291.57576"/>
    <n v="288674"/>
    <n v="360455"/>
    <n v="-71781"/>
    <n v="1.72E-3"/>
    <n v="-123.46332"/>
    <n v="51168.112439999997"/>
  </r>
  <r>
    <x v="2"/>
    <x v="15"/>
    <s v="002-Weber County G O Bond Fund         "/>
    <x v="32"/>
    <n v="8030"/>
    <n v="1"/>
    <n v="69769650"/>
    <n v="34321430"/>
    <n v="35448220"/>
    <n v="571145"/>
    <m/>
    <n v="571145"/>
    <n v="36019365"/>
    <n v="1.4100000000000001E-4"/>
    <n v="5078.7304650000005"/>
    <n v="288674"/>
    <n v="360455"/>
    <n v="-71781"/>
    <n v="1.85E-4"/>
    <n v="-13.279484999999999"/>
    <n v="5065.4509800000005"/>
  </r>
  <r>
    <x v="2"/>
    <x v="15"/>
    <s v="003-Library                            "/>
    <x v="32"/>
    <n v="8030"/>
    <n v="1"/>
    <n v="69769650"/>
    <n v="34321430"/>
    <n v="35448220"/>
    <n v="571145"/>
    <m/>
    <n v="571145"/>
    <n v="36019365"/>
    <n v="4.7399999999999997E-4"/>
    <n v="17073.17901"/>
    <n v="288674"/>
    <n v="360455"/>
    <n v="-71781"/>
    <n v="4.5800000000000002E-4"/>
    <n v="-32.875698"/>
    <n v="17040.303312"/>
  </r>
  <r>
    <x v="2"/>
    <x v="15"/>
    <s v="004-Ogden City School Distr"/>
    <x v="32"/>
    <n v="8030"/>
    <n v="1"/>
    <n v="69769650"/>
    <n v="34321430"/>
    <n v="35448220"/>
    <n v="571145"/>
    <m/>
    <n v="571145"/>
    <n v="36019365"/>
    <n v="7.4250000000000002E-3"/>
    <n v="267443.78512499999"/>
    <n v="288674"/>
    <n v="360455"/>
    <n v="-71781"/>
    <n v="7.8079999999999998E-3"/>
    <n v="-560.466048"/>
    <n v="266883.31907700002"/>
  </r>
  <r>
    <x v="2"/>
    <x v="15"/>
    <s v="006-Statewide School Basic Levy"/>
    <x v="32"/>
    <n v="8030"/>
    <n v="1"/>
    <n v="69769650"/>
    <n v="34321430"/>
    <n v="35448220"/>
    <n v="571145"/>
    <m/>
    <n v="571145"/>
    <n v="36019365"/>
    <n v="0"/>
    <n v="0"/>
    <n v="288674"/>
    <n v="360455"/>
    <n v="-71781"/>
    <n v="0"/>
    <n v="0"/>
    <n v="0"/>
  </r>
  <r>
    <x v="2"/>
    <x v="15"/>
    <s v="007-Mosquito Abatement Distr           "/>
    <x v="32"/>
    <n v="8030"/>
    <n v="0"/>
    <n v="69769650"/>
    <n v="34321430"/>
    <n v="0"/>
    <n v="571145"/>
    <m/>
    <n v="0"/>
    <n v="0"/>
    <n v="8.3999999999999995E-5"/>
    <n v="0"/>
    <n v="288674"/>
    <n v="360455"/>
    <n v="0"/>
    <n v="9.3999999999999994E-5"/>
    <n v="0"/>
    <n v="0"/>
  </r>
  <r>
    <x v="2"/>
    <x v="15"/>
    <s v="008-Weber Basin Water - General        "/>
    <x v="32"/>
    <n v="8030"/>
    <n v="0"/>
    <n v="69769650"/>
    <n v="34321430"/>
    <n v="0"/>
    <n v="571145"/>
    <m/>
    <n v="0"/>
    <n v="0"/>
    <n v="1.3200000000000001E-4"/>
    <n v="0"/>
    <n v="288674"/>
    <n v="360455"/>
    <n v="0"/>
    <n v="1.46E-4"/>
    <n v="0"/>
    <n v="0"/>
  </r>
  <r>
    <x v="2"/>
    <x v="15"/>
    <s v="009-Weber Basin Water - Ogden"/>
    <x v="32"/>
    <n v="8030"/>
    <n v="0"/>
    <n v="69769650"/>
    <n v="34321430"/>
    <n v="0"/>
    <n v="571145"/>
    <m/>
    <n v="0"/>
    <n v="0"/>
    <n v="2.6699999999999998E-4"/>
    <n v="0"/>
    <n v="288674"/>
    <n v="360455"/>
    <n v="0"/>
    <n v="2.9500000000000001E-4"/>
    <n v="0"/>
    <n v="0"/>
  </r>
  <r>
    <x v="2"/>
    <x v="15"/>
    <s v="017-Central Weber Sewer Distr          "/>
    <x v="32"/>
    <n v="8030"/>
    <n v="0"/>
    <n v="69769650"/>
    <n v="34321430"/>
    <n v="0"/>
    <n v="571145"/>
    <m/>
    <n v="0"/>
    <n v="0"/>
    <n v="5.0299999999999997E-4"/>
    <n v="0"/>
    <n v="288674"/>
    <n v="360455"/>
    <n v="0"/>
    <n v="5.6400000000000005E-4"/>
    <n v="0"/>
    <n v="0"/>
  </r>
  <r>
    <x v="2"/>
    <x v="15"/>
    <s v="029-Ogden City"/>
    <x v="32"/>
    <n v="8030"/>
    <n v="1"/>
    <n v="69769650"/>
    <n v="34321430"/>
    <n v="35448220"/>
    <n v="571145"/>
    <m/>
    <n v="571145"/>
    <n v="36019365"/>
    <n v="2.3969999999999998E-3"/>
    <n v="86338.417904999995"/>
    <n v="288674"/>
    <n v="360455"/>
    <n v="-71781"/>
    <n v="2.6510000000000001E-3"/>
    <n v="-190.29143100000002"/>
    <n v="86148.12647399999"/>
  </r>
  <r>
    <x v="2"/>
    <x v="15"/>
    <s v="038-Weber / Morgan Health              "/>
    <x v="32"/>
    <n v="8030"/>
    <n v="1"/>
    <n v="69769650"/>
    <n v="34321430"/>
    <n v="35448220"/>
    <n v="571145"/>
    <m/>
    <n v="571145"/>
    <n v="36019365"/>
    <n v="8.2000000000000001E-5"/>
    <n v="2953.5879300000001"/>
    <n v="288674"/>
    <n v="360455"/>
    <n v="-71781"/>
    <n v="9.2E-5"/>
    <n v="-6.6038519999999998"/>
    <n v="2946.984078"/>
  </r>
  <r>
    <x v="2"/>
    <x v="15"/>
    <s v="041-Weber County Judgment Levy"/>
    <x v="32"/>
    <n v="8030"/>
    <n v="1"/>
    <n v="69769650"/>
    <n v="34321430"/>
    <n v="35448220"/>
    <n v="571145"/>
    <m/>
    <n v="571145"/>
    <n v="36019365"/>
    <n v="0"/>
    <n v="0"/>
    <n v="288674"/>
    <n v="360455"/>
    <n v="-71781"/>
    <n v="0"/>
    <n v="0"/>
    <n v="0"/>
  </r>
  <r>
    <x v="2"/>
    <x v="15"/>
    <s v="055-Paramedic Fund                     "/>
    <x v="32"/>
    <n v="8030"/>
    <n v="1"/>
    <n v="69769650"/>
    <n v="34321430"/>
    <n v="35448220"/>
    <n v="571145"/>
    <m/>
    <n v="571145"/>
    <n v="36019365"/>
    <n v="1.36E-4"/>
    <n v="4898.63364"/>
    <n v="288674"/>
    <n v="360455"/>
    <n v="-71781"/>
    <n v="1.35E-4"/>
    <n v="-9.6904350000000008"/>
    <n v="4888.9432049999996"/>
  </r>
  <r>
    <x v="2"/>
    <x v="15"/>
    <s v="071-Assess &amp; Collect / State           "/>
    <x v="32"/>
    <n v="8030"/>
    <n v="0"/>
    <n v="69769650"/>
    <n v="34321430"/>
    <n v="0"/>
    <n v="571145"/>
    <m/>
    <n v="0"/>
    <n v="0"/>
    <n v="1.2E-5"/>
    <n v="0"/>
    <n v="288674"/>
    <n v="360455"/>
    <n v="0"/>
    <n v="1.2E-5"/>
    <n v="0"/>
    <n v="0"/>
  </r>
  <r>
    <x v="2"/>
    <x v="15"/>
    <s v="072-Assess &amp; Collect / County          "/>
    <x v="32"/>
    <n v="8030"/>
    <n v="0"/>
    <n v="69769650"/>
    <n v="34321430"/>
    <n v="0"/>
    <n v="571145"/>
    <m/>
    <n v="0"/>
    <n v="0"/>
    <n v="2.14E-4"/>
    <n v="0"/>
    <n v="288674"/>
    <n v="360455"/>
    <n v="0"/>
    <n v="2.4000000000000001E-4"/>
    <n v="0"/>
    <n v="0"/>
  </r>
  <r>
    <x v="2"/>
    <x v="15"/>
    <s v="117-Weber Area 911 And Em Serv         "/>
    <x v="32"/>
    <n v="8030"/>
    <n v="0"/>
    <n v="69769650"/>
    <n v="34321430"/>
    <n v="0"/>
    <n v="571145"/>
    <m/>
    <n v="0"/>
    <n v="0"/>
    <n v="2.1499999999999999E-4"/>
    <n v="0"/>
    <n v="288674"/>
    <n v="360455"/>
    <n v="0"/>
    <n v="2.41E-4"/>
    <n v="0"/>
    <n v="0"/>
  </r>
  <r>
    <x v="2"/>
    <x v="15"/>
    <s v="122-Ogden School Judgment Levy"/>
    <x v="32"/>
    <n v="8030"/>
    <n v="1"/>
    <n v="69769650"/>
    <n v="34321430"/>
    <n v="35448220"/>
    <n v="571145"/>
    <m/>
    <n v="571145"/>
    <n v="36019365"/>
    <n v="0"/>
    <n v="0"/>
    <n v="288674"/>
    <n v="360455"/>
    <n v="-71781"/>
    <n v="0"/>
    <n v="0"/>
    <n v="0"/>
  </r>
  <r>
    <x v="2"/>
    <x v="15"/>
    <s v="136-Charter School Ogden"/>
    <x v="32"/>
    <n v="8030"/>
    <n v="1"/>
    <n v="69769650"/>
    <n v="34321430"/>
    <n v="35448220"/>
    <n v="571145"/>
    <m/>
    <n v="571145"/>
    <n v="36019365"/>
    <n v="1.6000000000000001E-4"/>
    <n v="5763.0984000000008"/>
    <n v="288674"/>
    <n v="360455"/>
    <n v="-71781"/>
    <n v="1.76E-4"/>
    <n v="-12.633455999999999"/>
    <n v="5750.4649440000012"/>
  </r>
  <r>
    <x v="2"/>
    <x v="15"/>
    <s v="140-Ogden Redev Adams CRA   (A28)      "/>
    <x v="32"/>
    <n v="8030"/>
    <n v="1"/>
    <n v="69769650"/>
    <n v="34321430"/>
    <n v="35448220"/>
    <n v="571145"/>
    <m/>
    <n v="571145"/>
    <n v="36019365"/>
    <n v="0"/>
    <n v="0"/>
    <n v="288674"/>
    <n v="360455"/>
    <n v="-71781"/>
    <n v="0"/>
    <n v="0"/>
    <n v="0"/>
  </r>
  <r>
    <x v="2"/>
    <x v="15"/>
    <s v="146-Weber County Flood Control"/>
    <x v="32"/>
    <n v="8030"/>
    <n v="1"/>
    <n v="69769650"/>
    <n v="34321430"/>
    <n v="35448220"/>
    <n v="571145"/>
    <m/>
    <n v="571145"/>
    <n v="36019365"/>
    <n v="4.6E-5"/>
    <n v="1656.8907899999999"/>
    <n v="288674"/>
    <n v="360455"/>
    <n v="-71781"/>
    <n v="2.5999999999999998E-5"/>
    <n v="-1.8663059999999998"/>
    <n v="1655.024484"/>
  </r>
  <r>
    <x v="2"/>
    <x v="15"/>
    <s v="001-Weber County General Fund          "/>
    <x v="33"/>
    <n v="9506"/>
    <n v="1"/>
    <n v="3471356"/>
    <n v="1743376"/>
    <n v="1727980"/>
    <n v="30197"/>
    <m/>
    <n v="30197"/>
    <n v="1758177"/>
    <n v="1.4239999999999999E-3"/>
    <n v="2503.6440479999997"/>
    <n v="668"/>
    <n v="85710"/>
    <n v="-85042"/>
    <n v="1.72E-3"/>
    <n v="-146.27223999999998"/>
    <n v="2357.3718079999999"/>
  </r>
  <r>
    <x v="2"/>
    <x v="15"/>
    <s v="002-Weber County G O Bond Fund         "/>
    <x v="33"/>
    <n v="9506"/>
    <n v="1"/>
    <n v="3471356"/>
    <n v="1743376"/>
    <n v="1727980"/>
    <n v="30197"/>
    <m/>
    <n v="30197"/>
    <n v="1758177"/>
    <n v="1.4100000000000001E-4"/>
    <n v="247.90295700000001"/>
    <n v="668"/>
    <n v="85710"/>
    <n v="-85042"/>
    <n v="1.85E-4"/>
    <n v="-15.73277"/>
    <n v="232.17018700000003"/>
  </r>
  <r>
    <x v="2"/>
    <x v="15"/>
    <s v="003-Library                            "/>
    <x v="33"/>
    <n v="9506"/>
    <n v="1"/>
    <n v="3471356"/>
    <n v="1743376"/>
    <n v="1727980"/>
    <n v="30197"/>
    <m/>
    <n v="30197"/>
    <n v="1758177"/>
    <n v="4.7399999999999997E-4"/>
    <n v="833.37589800000001"/>
    <n v="668"/>
    <n v="85710"/>
    <n v="-85042"/>
    <n v="4.5800000000000002E-4"/>
    <n v="-38.949235999999999"/>
    <n v="794.42666199999996"/>
  </r>
  <r>
    <x v="2"/>
    <x v="15"/>
    <s v="004-Ogden City School Distr"/>
    <x v="33"/>
    <n v="9506"/>
    <n v="1"/>
    <n v="3471356"/>
    <n v="1743376"/>
    <n v="1727980"/>
    <n v="30197"/>
    <m/>
    <n v="30197"/>
    <n v="1758177"/>
    <n v="7.4250000000000002E-3"/>
    <n v="13054.464225"/>
    <n v="668"/>
    <n v="85710"/>
    <n v="-85042"/>
    <n v="7.8079999999999998E-3"/>
    <n v="-664.00793599999997"/>
    <n v="12390.456289"/>
  </r>
  <r>
    <x v="2"/>
    <x v="15"/>
    <s v="006-Statewide School Basic Levy"/>
    <x v="33"/>
    <n v="9506"/>
    <n v="1"/>
    <n v="3471356"/>
    <n v="1743376"/>
    <n v="1727980"/>
    <n v="30197"/>
    <m/>
    <n v="30197"/>
    <n v="1758177"/>
    <n v="0"/>
    <n v="0"/>
    <n v="668"/>
    <n v="85710"/>
    <n v="-85042"/>
    <n v="0"/>
    <n v="0"/>
    <n v="0"/>
  </r>
  <r>
    <x v="2"/>
    <x v="15"/>
    <s v="007-Mosquito Abatement Distr           "/>
    <x v="33"/>
    <n v="9506"/>
    <n v="0"/>
    <n v="3471356"/>
    <n v="1743376"/>
    <n v="0"/>
    <n v="30197"/>
    <m/>
    <n v="0"/>
    <n v="0"/>
    <n v="8.3999999999999995E-5"/>
    <n v="0"/>
    <n v="668"/>
    <n v="85710"/>
    <n v="0"/>
    <n v="9.3999999999999994E-5"/>
    <n v="0"/>
    <n v="0"/>
  </r>
  <r>
    <x v="2"/>
    <x v="15"/>
    <s v="008-Weber Basin Water - General        "/>
    <x v="33"/>
    <n v="9506"/>
    <n v="0"/>
    <n v="3471356"/>
    <n v="1743376"/>
    <n v="0"/>
    <n v="30197"/>
    <m/>
    <n v="0"/>
    <n v="0"/>
    <n v="1.3200000000000001E-4"/>
    <n v="0"/>
    <n v="668"/>
    <n v="85710"/>
    <n v="0"/>
    <n v="1.46E-4"/>
    <n v="0"/>
    <n v="0"/>
  </r>
  <r>
    <x v="2"/>
    <x v="15"/>
    <s v="009-Weber Basin Water - Ogden"/>
    <x v="33"/>
    <n v="9506"/>
    <n v="0"/>
    <n v="3471356"/>
    <n v="1743376"/>
    <n v="0"/>
    <n v="30197"/>
    <m/>
    <n v="0"/>
    <n v="0"/>
    <n v="2.6699999999999998E-4"/>
    <n v="0"/>
    <n v="668"/>
    <n v="85710"/>
    <n v="0"/>
    <n v="2.9500000000000001E-4"/>
    <n v="0"/>
    <n v="0"/>
  </r>
  <r>
    <x v="2"/>
    <x v="15"/>
    <s v="017-Central Weber Sewer Distr          "/>
    <x v="33"/>
    <n v="9506"/>
    <n v="0"/>
    <n v="3471356"/>
    <n v="1743376"/>
    <n v="0"/>
    <n v="30197"/>
    <m/>
    <n v="0"/>
    <n v="0"/>
    <n v="5.0299999999999997E-4"/>
    <n v="0"/>
    <n v="668"/>
    <n v="85710"/>
    <n v="0"/>
    <n v="5.6400000000000005E-4"/>
    <n v="0"/>
    <n v="0"/>
  </r>
  <r>
    <x v="2"/>
    <x v="15"/>
    <s v="029-Ogden City"/>
    <x v="33"/>
    <n v="9506"/>
    <n v="1"/>
    <n v="3471356"/>
    <n v="1743376"/>
    <n v="1727980"/>
    <n v="30197"/>
    <m/>
    <n v="30197"/>
    <n v="1758177"/>
    <n v="2.3969999999999998E-3"/>
    <n v="4214.3502689999996"/>
    <n v="668"/>
    <n v="85710"/>
    <n v="-85042"/>
    <n v="2.6510000000000001E-3"/>
    <n v="-225.44634200000002"/>
    <n v="3988.9039269999994"/>
  </r>
  <r>
    <x v="2"/>
    <x v="15"/>
    <s v="038-Weber / Morgan Health              "/>
    <x v="33"/>
    <n v="9506"/>
    <n v="1"/>
    <n v="3471356"/>
    <n v="1743376"/>
    <n v="1727980"/>
    <n v="30197"/>
    <m/>
    <n v="30197"/>
    <n v="1758177"/>
    <n v="8.2000000000000001E-5"/>
    <n v="144.170514"/>
    <n v="668"/>
    <n v="85710"/>
    <n v="-85042"/>
    <n v="9.2E-5"/>
    <n v="-7.8238640000000004"/>
    <n v="136.34665000000001"/>
  </r>
  <r>
    <x v="2"/>
    <x v="15"/>
    <s v="041-Weber County Judgment Levy"/>
    <x v="33"/>
    <n v="9506"/>
    <n v="1"/>
    <n v="3471356"/>
    <n v="1743376"/>
    <n v="1727980"/>
    <n v="30197"/>
    <m/>
    <n v="30197"/>
    <n v="1758177"/>
    <n v="0"/>
    <n v="0"/>
    <n v="668"/>
    <n v="85710"/>
    <n v="-85042"/>
    <n v="0"/>
    <n v="0"/>
    <n v="0"/>
  </r>
  <r>
    <x v="2"/>
    <x v="15"/>
    <s v="055-Paramedic Fund                     "/>
    <x v="33"/>
    <n v="9506"/>
    <n v="1"/>
    <n v="3471356"/>
    <n v="1743376"/>
    <n v="1727980"/>
    <n v="30197"/>
    <m/>
    <n v="30197"/>
    <n v="1758177"/>
    <n v="1.36E-4"/>
    <n v="239.11207200000001"/>
    <n v="668"/>
    <n v="85710"/>
    <n v="-85042"/>
    <n v="1.35E-4"/>
    <n v="-11.48067"/>
    <n v="227.63140200000001"/>
  </r>
  <r>
    <x v="2"/>
    <x v="15"/>
    <s v="071-Assess &amp; Collect / State           "/>
    <x v="33"/>
    <n v="9506"/>
    <n v="0"/>
    <n v="3471356"/>
    <n v="1743376"/>
    <n v="0"/>
    <n v="30197"/>
    <m/>
    <n v="0"/>
    <n v="0"/>
    <n v="1.2E-5"/>
    <n v="0"/>
    <n v="668"/>
    <n v="85710"/>
    <n v="0"/>
    <n v="1.2E-5"/>
    <n v="0"/>
    <n v="0"/>
  </r>
  <r>
    <x v="2"/>
    <x v="15"/>
    <s v="072-Assess &amp; Collect / County          "/>
    <x v="33"/>
    <n v="9506"/>
    <n v="0"/>
    <n v="3471356"/>
    <n v="1743376"/>
    <n v="0"/>
    <n v="30197"/>
    <m/>
    <n v="0"/>
    <n v="0"/>
    <n v="2.14E-4"/>
    <n v="0"/>
    <n v="668"/>
    <n v="85710"/>
    <n v="0"/>
    <n v="2.4000000000000001E-4"/>
    <n v="0"/>
    <n v="0"/>
  </r>
  <r>
    <x v="2"/>
    <x v="15"/>
    <s v="075-Ogden Redev South C B D #11"/>
    <x v="33"/>
    <n v="9506"/>
    <n v="0"/>
    <n v="3471356"/>
    <n v="1743376"/>
    <n v="0"/>
    <n v="30197"/>
    <m/>
    <n v="0"/>
    <n v="0"/>
    <n v="0"/>
    <n v="0"/>
    <n v="668"/>
    <n v="85710"/>
    <n v="0"/>
    <n v="0"/>
    <n v="0"/>
    <n v="0"/>
  </r>
  <r>
    <x v="2"/>
    <x v="15"/>
    <s v="117-Weber Area 911 And Em Serv         "/>
    <x v="33"/>
    <n v="9506"/>
    <n v="0"/>
    <n v="3471356"/>
    <n v="1743376"/>
    <n v="0"/>
    <n v="30197"/>
    <m/>
    <n v="0"/>
    <n v="0"/>
    <n v="2.1499999999999999E-4"/>
    <n v="0"/>
    <n v="668"/>
    <n v="85710"/>
    <n v="0"/>
    <n v="2.41E-4"/>
    <n v="0"/>
    <n v="0"/>
  </r>
  <r>
    <x v="2"/>
    <x v="15"/>
    <s v="122-Ogden School Judgment Levy"/>
    <x v="33"/>
    <n v="9506"/>
    <n v="1"/>
    <n v="3471356"/>
    <n v="1743376"/>
    <n v="1727980"/>
    <n v="30197"/>
    <m/>
    <n v="30197"/>
    <n v="1758177"/>
    <n v="0"/>
    <n v="0"/>
    <n v="668"/>
    <n v="85710"/>
    <n v="-85042"/>
    <n v="0"/>
    <n v="0"/>
    <n v="0"/>
  </r>
  <r>
    <x v="2"/>
    <x v="15"/>
    <s v="136-Charter School Ogden"/>
    <x v="33"/>
    <n v="9506"/>
    <n v="1"/>
    <n v="3471356"/>
    <n v="1743376"/>
    <n v="1727980"/>
    <n v="30197"/>
    <m/>
    <n v="30197"/>
    <n v="1758177"/>
    <n v="1.6000000000000001E-4"/>
    <n v="281.30832000000004"/>
    <n v="668"/>
    <n v="85710"/>
    <n v="-85042"/>
    <n v="1.76E-4"/>
    <n v="-14.967392"/>
    <n v="266.34092800000002"/>
  </r>
  <r>
    <x v="2"/>
    <x v="15"/>
    <s v="140-Ogden Redev Adams CRA   (A28)      "/>
    <x v="33"/>
    <n v="9506"/>
    <n v="1"/>
    <n v="3471356"/>
    <n v="1743376"/>
    <n v="1727980"/>
    <n v="30197"/>
    <m/>
    <n v="30197"/>
    <n v="1758177"/>
    <n v="0"/>
    <n v="0"/>
    <n v="668"/>
    <n v="85710"/>
    <n v="-85042"/>
    <n v="0"/>
    <n v="0"/>
    <n v="0"/>
  </r>
  <r>
    <x v="2"/>
    <x v="15"/>
    <s v="146-Weber County Flood Control"/>
    <x v="33"/>
    <n v="9506"/>
    <n v="1"/>
    <n v="3471356"/>
    <n v="1743376"/>
    <n v="1727980"/>
    <n v="30197"/>
    <m/>
    <n v="30197"/>
    <n v="1758177"/>
    <n v="4.6E-5"/>
    <n v="80.876142000000002"/>
    <n v="668"/>
    <n v="85710"/>
    <n v="-85042"/>
    <n v="2.5999999999999998E-5"/>
    <n v="-2.2110919999999998"/>
    <n v="78.665050000000008"/>
  </r>
  <r>
    <x v="2"/>
    <x v="15"/>
    <s v="001-Weber County General Fund          "/>
    <x v="34"/>
    <n v="9505"/>
    <n v="1"/>
    <n v="49520505"/>
    <n v="23155835"/>
    <n v="26364670"/>
    <n v="76831"/>
    <m/>
    <n v="76831"/>
    <n v="26441501"/>
    <n v="1.4239999999999999E-3"/>
    <n v="37652.697423999998"/>
    <n v="1726269"/>
    <n v="888570"/>
    <n v="837699"/>
    <n v="1.72E-3"/>
    <n v="1440.8422800000001"/>
    <n v="39093.539703999995"/>
  </r>
  <r>
    <x v="2"/>
    <x v="15"/>
    <s v="002-Weber County G O Bond Fund         "/>
    <x v="34"/>
    <n v="9505"/>
    <n v="1"/>
    <n v="49520505"/>
    <n v="23155835"/>
    <n v="26364670"/>
    <n v="76831"/>
    <m/>
    <n v="76831"/>
    <n v="26441501"/>
    <n v="1.4100000000000001E-4"/>
    <n v="3728.2516410000003"/>
    <n v="1726269"/>
    <n v="888570"/>
    <n v="837699"/>
    <n v="1.85E-4"/>
    <n v="154.97431499999999"/>
    <n v="3883.2259560000002"/>
  </r>
  <r>
    <x v="2"/>
    <x v="15"/>
    <s v="003-Library                            "/>
    <x v="34"/>
    <n v="9505"/>
    <n v="1"/>
    <n v="49520505"/>
    <n v="23155835"/>
    <n v="26364670"/>
    <n v="76831"/>
    <m/>
    <n v="76831"/>
    <n v="26441501"/>
    <n v="4.7399999999999997E-4"/>
    <n v="12533.271473999999"/>
    <n v="1726269"/>
    <n v="888570"/>
    <n v="837699"/>
    <n v="4.5800000000000002E-4"/>
    <n v="383.66614200000004"/>
    <n v="12916.937615999999"/>
  </r>
  <r>
    <x v="2"/>
    <x v="15"/>
    <s v="004-Ogden City School Distr"/>
    <x v="34"/>
    <n v="9505"/>
    <n v="1"/>
    <n v="49520505"/>
    <n v="23155835"/>
    <n v="26364670"/>
    <n v="76831"/>
    <m/>
    <n v="76831"/>
    <n v="26441501"/>
    <n v="7.4250000000000002E-3"/>
    <n v="196328.144925"/>
    <n v="1726269"/>
    <n v="888570"/>
    <n v="837699"/>
    <n v="7.8079999999999998E-3"/>
    <n v="6540.7537919999995"/>
    <n v="202868.898717"/>
  </r>
  <r>
    <x v="2"/>
    <x v="15"/>
    <s v="006-Statewide School Basic Levy"/>
    <x v="34"/>
    <n v="9505"/>
    <n v="1"/>
    <n v="49520505"/>
    <n v="23155835"/>
    <n v="26364670"/>
    <n v="76831"/>
    <m/>
    <n v="76831"/>
    <n v="26441501"/>
    <n v="0"/>
    <n v="0"/>
    <n v="1726269"/>
    <n v="888570"/>
    <n v="837699"/>
    <n v="0"/>
    <n v="0"/>
    <n v="0"/>
  </r>
  <r>
    <x v="2"/>
    <x v="15"/>
    <s v="007-Mosquito Abatement Distr           "/>
    <x v="34"/>
    <n v="9505"/>
    <n v="0"/>
    <n v="49520505"/>
    <n v="23155835"/>
    <n v="0"/>
    <n v="76831"/>
    <m/>
    <n v="0"/>
    <n v="0"/>
    <n v="8.3999999999999995E-5"/>
    <n v="0"/>
    <n v="1726269"/>
    <n v="888570"/>
    <n v="0"/>
    <n v="9.3999999999999994E-5"/>
    <n v="0"/>
    <n v="0"/>
  </r>
  <r>
    <x v="2"/>
    <x v="15"/>
    <s v="008-Weber Basin Water - General        "/>
    <x v="34"/>
    <n v="9505"/>
    <n v="0"/>
    <n v="49520505"/>
    <n v="23155835"/>
    <n v="0"/>
    <n v="76831"/>
    <m/>
    <n v="0"/>
    <n v="0"/>
    <n v="1.3200000000000001E-4"/>
    <n v="0"/>
    <n v="1726269"/>
    <n v="888570"/>
    <n v="0"/>
    <n v="1.46E-4"/>
    <n v="0"/>
    <n v="0"/>
  </r>
  <r>
    <x v="2"/>
    <x v="15"/>
    <s v="009-Weber Basin Water - Ogden"/>
    <x v="34"/>
    <n v="9505"/>
    <n v="0"/>
    <n v="49520505"/>
    <n v="23155835"/>
    <n v="0"/>
    <n v="76831"/>
    <m/>
    <n v="0"/>
    <n v="0"/>
    <n v="2.6699999999999998E-4"/>
    <n v="0"/>
    <n v="1726269"/>
    <n v="888570"/>
    <n v="0"/>
    <n v="2.9500000000000001E-4"/>
    <n v="0"/>
    <n v="0"/>
  </r>
  <r>
    <x v="2"/>
    <x v="15"/>
    <s v="017-Central Weber Sewer Distr          "/>
    <x v="34"/>
    <n v="9505"/>
    <n v="0"/>
    <n v="49520505"/>
    <n v="23155835"/>
    <n v="0"/>
    <n v="76831"/>
    <m/>
    <n v="0"/>
    <n v="0"/>
    <n v="5.0299999999999997E-4"/>
    <n v="0"/>
    <n v="1726269"/>
    <n v="888570"/>
    <n v="0"/>
    <n v="5.6400000000000005E-4"/>
    <n v="0"/>
    <n v="0"/>
  </r>
  <r>
    <x v="2"/>
    <x v="15"/>
    <s v="029-Ogden City"/>
    <x v="34"/>
    <n v="9505"/>
    <n v="1"/>
    <n v="49520505"/>
    <n v="23155835"/>
    <n v="26364670"/>
    <n v="76831"/>
    <m/>
    <n v="76831"/>
    <n v="26441501"/>
    <n v="2.3969999999999998E-3"/>
    <n v="63380.277896999993"/>
    <n v="1726269"/>
    <n v="888570"/>
    <n v="837699"/>
    <n v="2.6510000000000001E-3"/>
    <n v="2220.740049"/>
    <n v="65601.017945999993"/>
  </r>
  <r>
    <x v="2"/>
    <x v="15"/>
    <s v="038-Weber / Morgan Health              "/>
    <x v="34"/>
    <n v="9505"/>
    <n v="1"/>
    <n v="49520505"/>
    <n v="23155835"/>
    <n v="26364670"/>
    <n v="76831"/>
    <m/>
    <n v="76831"/>
    <n v="26441501"/>
    <n v="8.2000000000000001E-5"/>
    <n v="2168.203082"/>
    <n v="1726269"/>
    <n v="888570"/>
    <n v="837699"/>
    <n v="9.2E-5"/>
    <n v="77.068308000000002"/>
    <n v="2245.2713899999999"/>
  </r>
  <r>
    <x v="2"/>
    <x v="15"/>
    <s v="041-Weber County Judgment Levy"/>
    <x v="34"/>
    <n v="9505"/>
    <n v="1"/>
    <n v="49520505"/>
    <n v="23155835"/>
    <n v="26364670"/>
    <n v="76831"/>
    <m/>
    <n v="76831"/>
    <n v="26441501"/>
    <n v="0"/>
    <n v="0"/>
    <n v="1726269"/>
    <n v="888570"/>
    <n v="837699"/>
    <n v="0"/>
    <n v="0"/>
    <n v="0"/>
  </r>
  <r>
    <x v="2"/>
    <x v="15"/>
    <s v="055-Paramedic Fund                     "/>
    <x v="34"/>
    <n v="9505"/>
    <n v="1"/>
    <n v="49520505"/>
    <n v="23155835"/>
    <n v="26364670"/>
    <n v="76831"/>
    <m/>
    <n v="76831"/>
    <n v="26441501"/>
    <n v="1.36E-4"/>
    <n v="3596.044136"/>
    <n v="1726269"/>
    <n v="888570"/>
    <n v="837699"/>
    <n v="1.35E-4"/>
    <n v="113.089365"/>
    <n v="3709.1335009999998"/>
  </r>
  <r>
    <x v="2"/>
    <x v="15"/>
    <s v="064-Ogden Redev Washington Blvd"/>
    <x v="34"/>
    <n v="9505"/>
    <n v="0"/>
    <n v="49520505"/>
    <n v="23155835"/>
    <n v="0"/>
    <n v="76831"/>
    <m/>
    <n v="0"/>
    <n v="0"/>
    <n v="0"/>
    <n v="0"/>
    <n v="1726269"/>
    <n v="888570"/>
    <n v="0"/>
    <n v="0"/>
    <n v="0"/>
    <n v="0"/>
  </r>
  <r>
    <x v="2"/>
    <x v="15"/>
    <s v="071-Assess &amp; Collect / State           "/>
    <x v="34"/>
    <n v="9505"/>
    <n v="0"/>
    <n v="49520505"/>
    <n v="23155835"/>
    <n v="0"/>
    <n v="76831"/>
    <m/>
    <n v="0"/>
    <n v="0"/>
    <n v="1.2E-5"/>
    <n v="0"/>
    <n v="1726269"/>
    <n v="888570"/>
    <n v="0"/>
    <n v="1.2E-5"/>
    <n v="0"/>
    <n v="0"/>
  </r>
  <r>
    <x v="2"/>
    <x v="15"/>
    <s v="072-Assess &amp; Collect / County          "/>
    <x v="34"/>
    <n v="9505"/>
    <n v="0"/>
    <n v="49520505"/>
    <n v="23155835"/>
    <n v="0"/>
    <n v="76831"/>
    <m/>
    <n v="0"/>
    <n v="0"/>
    <n v="2.14E-4"/>
    <n v="0"/>
    <n v="1726269"/>
    <n v="888570"/>
    <n v="0"/>
    <n v="2.4000000000000001E-4"/>
    <n v="0"/>
    <n v="0"/>
  </r>
  <r>
    <x v="2"/>
    <x v="15"/>
    <s v="117-Weber Area 911 And Em Serv         "/>
    <x v="34"/>
    <n v="9505"/>
    <n v="0"/>
    <n v="49520505"/>
    <n v="23155835"/>
    <n v="0"/>
    <n v="76831"/>
    <m/>
    <n v="0"/>
    <n v="0"/>
    <n v="2.1499999999999999E-4"/>
    <n v="0"/>
    <n v="1726269"/>
    <n v="888570"/>
    <n v="0"/>
    <n v="2.41E-4"/>
    <n v="0"/>
    <n v="0"/>
  </r>
  <r>
    <x v="2"/>
    <x v="15"/>
    <s v="122-Ogden School Judgment Levy"/>
    <x v="34"/>
    <n v="9505"/>
    <n v="1"/>
    <n v="49520505"/>
    <n v="23155835"/>
    <n v="26364670"/>
    <n v="76831"/>
    <m/>
    <n v="76831"/>
    <n v="26441501"/>
    <n v="0"/>
    <n v="0"/>
    <n v="1726269"/>
    <n v="888570"/>
    <n v="837699"/>
    <n v="0"/>
    <n v="0"/>
    <n v="0"/>
  </r>
  <r>
    <x v="2"/>
    <x v="15"/>
    <s v="136-Charter School Ogden"/>
    <x v="34"/>
    <n v="9505"/>
    <n v="1"/>
    <n v="49520505"/>
    <n v="23155835"/>
    <n v="26364670"/>
    <n v="76831"/>
    <m/>
    <n v="76831"/>
    <n v="26441501"/>
    <n v="1.6000000000000001E-4"/>
    <n v="4230.6401599999999"/>
    <n v="1726269"/>
    <n v="888570"/>
    <n v="837699"/>
    <n v="1.76E-4"/>
    <n v="147.435024"/>
    <n v="4378.0751840000003"/>
  </r>
  <r>
    <x v="2"/>
    <x v="15"/>
    <s v="140-Ogden Redev Adams CRA   (A28)      "/>
    <x v="34"/>
    <n v="9505"/>
    <n v="1"/>
    <n v="49520505"/>
    <n v="23155835"/>
    <n v="26364670"/>
    <n v="76831"/>
    <m/>
    <n v="76831"/>
    <n v="26441501"/>
    <n v="0"/>
    <n v="0"/>
    <n v="1726269"/>
    <n v="888570"/>
    <n v="837699"/>
    <n v="0"/>
    <n v="0"/>
    <n v="0"/>
  </r>
  <r>
    <x v="2"/>
    <x v="15"/>
    <s v="146-Weber County Flood Control"/>
    <x v="34"/>
    <n v="9505"/>
    <n v="1"/>
    <n v="49520505"/>
    <n v="23155835"/>
    <n v="26364670"/>
    <n v="76831"/>
    <m/>
    <n v="76831"/>
    <n v="26441501"/>
    <n v="4.6E-5"/>
    <n v="1216.3090460000001"/>
    <n v="1726269"/>
    <n v="888570"/>
    <n v="837699"/>
    <n v="2.5999999999999998E-5"/>
    <n v="21.780173999999999"/>
    <n v="1238.0892200000001"/>
  </r>
  <r>
    <x v="2"/>
    <x v="16"/>
    <s v="001-Weber County General Fund          "/>
    <x v="35"/>
    <n v="8031"/>
    <n v="0.9"/>
    <n v="11861705"/>
    <n v="8781179"/>
    <n v="2772473.4"/>
    <n v="81600"/>
    <m/>
    <n v="73440"/>
    <n v="2845913.4"/>
    <n v="1.4239999999999999E-3"/>
    <n v="4052.5806815999995"/>
    <n v="3005365"/>
    <n v="0"/>
    <n v="2704828.5"/>
    <n v="1.72E-3"/>
    <n v="4652.3050199999998"/>
    <n v="8704.8857016000002"/>
  </r>
  <r>
    <x v="2"/>
    <x v="16"/>
    <s v="002-Weber County G O Bond Fund         "/>
    <x v="35"/>
    <n v="8031"/>
    <n v="0.9"/>
    <n v="11861705"/>
    <n v="8781179"/>
    <n v="2772473.4"/>
    <n v="81600"/>
    <m/>
    <n v="73440"/>
    <n v="2845913.4"/>
    <n v="1.4100000000000001E-4"/>
    <n v="401.2737894"/>
    <n v="3005365"/>
    <n v="0"/>
    <n v="2704828.5"/>
    <n v="1.85E-4"/>
    <n v="500.39327249999997"/>
    <n v="901.66706189999991"/>
  </r>
  <r>
    <x v="2"/>
    <x v="16"/>
    <s v="003-Library                            "/>
    <x v="35"/>
    <n v="8031"/>
    <n v="0.9"/>
    <n v="11861705"/>
    <n v="8781179"/>
    <n v="2772473.4"/>
    <n v="81600"/>
    <m/>
    <n v="73440"/>
    <n v="2845913.4"/>
    <n v="4.7399999999999997E-4"/>
    <n v="1348.9629516"/>
    <n v="3005365"/>
    <n v="0"/>
    <n v="2704828.5"/>
    <n v="4.5800000000000002E-4"/>
    <n v="1238.811453"/>
    <n v="2587.7744045999998"/>
  </r>
  <r>
    <x v="2"/>
    <x v="16"/>
    <s v="004-Ogden City School Distr"/>
    <x v="35"/>
    <n v="8031"/>
    <n v="0.9"/>
    <n v="11861705"/>
    <n v="8781179"/>
    <n v="2772473.4"/>
    <n v="81600"/>
    <m/>
    <n v="73440"/>
    <n v="2845913.4"/>
    <n v="7.4250000000000002E-3"/>
    <n v="21130.906995000001"/>
    <n v="3005365"/>
    <n v="0"/>
    <n v="2704828.5"/>
    <n v="7.8079999999999998E-3"/>
    <n v="21119.300928000001"/>
    <n v="42250.207923000002"/>
  </r>
  <r>
    <x v="2"/>
    <x v="16"/>
    <s v="006-Statewide School Basic Levy"/>
    <x v="35"/>
    <n v="8031"/>
    <n v="0.9"/>
    <n v="11861705"/>
    <n v="8781179"/>
    <n v="2772473.4"/>
    <n v="81600"/>
    <m/>
    <n v="73440"/>
    <n v="2845913.4"/>
    <n v="0"/>
    <n v="0"/>
    <n v="3005365"/>
    <n v="0"/>
    <n v="2704828.5"/>
    <n v="0"/>
    <n v="0"/>
    <n v="0"/>
  </r>
  <r>
    <x v="2"/>
    <x v="16"/>
    <s v="007-Mosquito Abatement Distr           "/>
    <x v="35"/>
    <n v="8031"/>
    <n v="0"/>
    <n v="11861705"/>
    <n v="8781179"/>
    <n v="0"/>
    <n v="81600"/>
    <m/>
    <n v="0"/>
    <n v="0"/>
    <n v="8.3999999999999995E-5"/>
    <n v="0"/>
    <n v="3005365"/>
    <n v="0"/>
    <n v="0"/>
    <n v="9.3999999999999994E-5"/>
    <n v="0"/>
    <n v="0"/>
  </r>
  <r>
    <x v="2"/>
    <x v="16"/>
    <s v="008-Weber Basin Water - General        "/>
    <x v="35"/>
    <n v="8031"/>
    <n v="0"/>
    <n v="11861705"/>
    <n v="8781179"/>
    <n v="0"/>
    <n v="81600"/>
    <m/>
    <n v="0"/>
    <n v="0"/>
    <n v="1.3200000000000001E-4"/>
    <n v="0"/>
    <n v="3005365"/>
    <n v="0"/>
    <n v="0"/>
    <n v="1.46E-4"/>
    <n v="0"/>
    <n v="0"/>
  </r>
  <r>
    <x v="2"/>
    <x v="16"/>
    <s v="009-Weber Basin Water - Ogden"/>
    <x v="35"/>
    <n v="8031"/>
    <n v="0"/>
    <n v="11861705"/>
    <n v="8781179"/>
    <n v="0"/>
    <n v="81600"/>
    <m/>
    <n v="0"/>
    <n v="0"/>
    <n v="2.6699999999999998E-4"/>
    <n v="0"/>
    <n v="3005365"/>
    <n v="0"/>
    <n v="0"/>
    <n v="2.9500000000000001E-4"/>
    <n v="0"/>
    <n v="0"/>
  </r>
  <r>
    <x v="2"/>
    <x v="16"/>
    <s v="017-Central Weber Sewer Distr          "/>
    <x v="35"/>
    <n v="8031"/>
    <n v="0"/>
    <n v="11861705"/>
    <n v="8781179"/>
    <n v="0"/>
    <n v="81600"/>
    <m/>
    <n v="0"/>
    <n v="0"/>
    <n v="5.0299999999999997E-4"/>
    <n v="0"/>
    <n v="3005365"/>
    <n v="0"/>
    <n v="0"/>
    <n v="5.6400000000000005E-4"/>
    <n v="0"/>
    <n v="0"/>
  </r>
  <r>
    <x v="2"/>
    <x v="16"/>
    <s v="029-Ogden City"/>
    <x v="35"/>
    <n v="8031"/>
    <n v="0.9"/>
    <n v="11861705"/>
    <n v="8781179"/>
    <n v="2772473.4"/>
    <n v="81600"/>
    <m/>
    <n v="73440"/>
    <n v="2845913.4"/>
    <n v="2.3969999999999998E-3"/>
    <n v="6821.6544197999992"/>
    <n v="3005365"/>
    <n v="0"/>
    <n v="2704828.5"/>
    <n v="2.6510000000000001E-3"/>
    <n v="7170.5003535000005"/>
    <n v="13992.154773300001"/>
  </r>
  <r>
    <x v="2"/>
    <x v="16"/>
    <s v="038-Weber / Morgan Health              "/>
    <x v="35"/>
    <n v="8031"/>
    <n v="0.9"/>
    <n v="11861705"/>
    <n v="8781179"/>
    <n v="2772473.4"/>
    <n v="81600"/>
    <m/>
    <n v="73440"/>
    <n v="2845913.4"/>
    <n v="8.2000000000000001E-5"/>
    <n v="233.36489879999999"/>
    <n v="3005365"/>
    <n v="0"/>
    <n v="2704828.5"/>
    <n v="9.2E-5"/>
    <n v="248.844222"/>
    <n v="482.20912079999999"/>
  </r>
  <r>
    <x v="2"/>
    <x v="16"/>
    <s v="041-Weber County Judgment Levy"/>
    <x v="35"/>
    <n v="8031"/>
    <n v="0.9"/>
    <n v="11861705"/>
    <n v="8781179"/>
    <n v="2772473.4"/>
    <n v="81600"/>
    <m/>
    <n v="73440"/>
    <n v="2845913.4"/>
    <n v="0"/>
    <n v="0"/>
    <n v="3005365"/>
    <n v="0"/>
    <n v="2704828.5"/>
    <n v="0"/>
    <n v="0"/>
    <n v="0"/>
  </r>
  <r>
    <x v="2"/>
    <x v="16"/>
    <s v="055-Paramedic Fund                     "/>
    <x v="35"/>
    <n v="8031"/>
    <n v="0.9"/>
    <n v="11861705"/>
    <n v="8781179"/>
    <n v="2772473.4"/>
    <n v="81600"/>
    <m/>
    <n v="73440"/>
    <n v="2845913.4"/>
    <n v="1.36E-4"/>
    <n v="387.04422239999997"/>
    <n v="3005365"/>
    <n v="0"/>
    <n v="2704828.5"/>
    <n v="1.35E-4"/>
    <n v="365.15184750000003"/>
    <n v="752.1960699"/>
  </r>
  <r>
    <x v="2"/>
    <x v="16"/>
    <s v="071-Assess &amp; Collect / State           "/>
    <x v="35"/>
    <n v="8031"/>
    <n v="0"/>
    <n v="11861705"/>
    <n v="8781179"/>
    <n v="0"/>
    <n v="81600"/>
    <m/>
    <n v="0"/>
    <n v="0"/>
    <n v="1.2E-5"/>
    <n v="0"/>
    <n v="3005365"/>
    <n v="0"/>
    <n v="0"/>
    <n v="1.2E-5"/>
    <n v="0"/>
    <n v="0"/>
  </r>
  <r>
    <x v="2"/>
    <x v="16"/>
    <s v="072-Assess &amp; Collect / County          "/>
    <x v="35"/>
    <n v="8031"/>
    <n v="0"/>
    <n v="11861705"/>
    <n v="8781179"/>
    <n v="0"/>
    <n v="81600"/>
    <m/>
    <n v="0"/>
    <n v="0"/>
    <n v="2.14E-4"/>
    <n v="0"/>
    <n v="3005365"/>
    <n v="0"/>
    <n v="0"/>
    <n v="2.4000000000000001E-4"/>
    <n v="0"/>
    <n v="0"/>
  </r>
  <r>
    <x v="2"/>
    <x v="16"/>
    <s v="117-Weber Area 911 And Em Serv         "/>
    <x v="35"/>
    <n v="8031"/>
    <n v="0"/>
    <n v="11861705"/>
    <n v="8781179"/>
    <n v="0"/>
    <n v="81600"/>
    <m/>
    <n v="0"/>
    <n v="0"/>
    <n v="2.1499999999999999E-4"/>
    <n v="0"/>
    <n v="3005365"/>
    <n v="0"/>
    <n v="0"/>
    <n v="2.41E-4"/>
    <n v="0"/>
    <n v="0"/>
  </r>
  <r>
    <x v="2"/>
    <x v="16"/>
    <s v="122-Ogden School Judgment Levy"/>
    <x v="35"/>
    <n v="8031"/>
    <n v="0.9"/>
    <n v="11861705"/>
    <n v="8781179"/>
    <n v="2772473.4"/>
    <n v="81600"/>
    <m/>
    <n v="73440"/>
    <n v="2845913.4"/>
    <n v="0"/>
    <n v="0"/>
    <n v="3005365"/>
    <n v="0"/>
    <n v="2704828.5"/>
    <n v="0"/>
    <n v="0"/>
    <n v="0"/>
  </r>
  <r>
    <x v="2"/>
    <x v="16"/>
    <s v="136-Charter School Ogden"/>
    <x v="35"/>
    <n v="8031"/>
    <n v="0.9"/>
    <n v="11861705"/>
    <n v="8781179"/>
    <n v="2772473.4"/>
    <n v="81600"/>
    <m/>
    <n v="73440"/>
    <n v="2845913.4"/>
    <n v="1.6000000000000001E-4"/>
    <n v="455.34614400000004"/>
    <n v="3005365"/>
    <n v="0"/>
    <n v="2704828.5"/>
    <n v="1.76E-4"/>
    <n v="476.04981599999996"/>
    <n v="931.39596000000006"/>
  </r>
  <r>
    <x v="2"/>
    <x v="16"/>
    <s v="141-Ogden Redev Continental CRA"/>
    <x v="35"/>
    <n v="8031"/>
    <n v="0.9"/>
    <n v="11861705"/>
    <n v="8781179"/>
    <n v="2772473.4"/>
    <n v="81600"/>
    <m/>
    <n v="73440"/>
    <n v="2845913.4"/>
    <n v="0"/>
    <n v="0"/>
    <n v="3005365"/>
    <n v="0"/>
    <n v="2704828.5"/>
    <n v="0"/>
    <n v="0"/>
    <n v="0"/>
  </r>
  <r>
    <x v="2"/>
    <x v="16"/>
    <s v="146-Weber County Flood Control"/>
    <x v="35"/>
    <n v="8031"/>
    <n v="0.9"/>
    <n v="11861705"/>
    <n v="8781179"/>
    <n v="2772473.4"/>
    <n v="81600"/>
    <m/>
    <n v="73440"/>
    <n v="2845913.4"/>
    <n v="4.6E-5"/>
    <n v="130.9120164"/>
    <n v="3005365"/>
    <n v="0"/>
    <n v="2704828.5"/>
    <n v="2.5999999999999998E-5"/>
    <n v="70.325541000000001"/>
    <n v="201.23755740000001"/>
  </r>
  <r>
    <x v="2"/>
    <x v="16"/>
    <s v="001-Weber County General Fund          "/>
    <x v="36"/>
    <n v="9510"/>
    <n v="0.9"/>
    <n v="12989756"/>
    <n v="10677486"/>
    <n v="2081043"/>
    <n v="61826"/>
    <m/>
    <n v="55643.4"/>
    <n v="2136686.4"/>
    <n v="1.4239999999999999E-3"/>
    <n v="3042.6414335999998"/>
    <n v="1691648"/>
    <n v="0"/>
    <n v="1522483.2"/>
    <n v="1.72E-3"/>
    <n v="2618.671104"/>
    <n v="5661.3125375999998"/>
  </r>
  <r>
    <x v="2"/>
    <x v="16"/>
    <s v="002-Weber County G O Bond Fund         "/>
    <x v="36"/>
    <n v="9510"/>
    <n v="0.9"/>
    <n v="12989756"/>
    <n v="10677486"/>
    <n v="2081043"/>
    <n v="61826"/>
    <m/>
    <n v="55643.4"/>
    <n v="2136686.4"/>
    <n v="1.4100000000000001E-4"/>
    <n v="301.27278240000004"/>
    <n v="1691648"/>
    <n v="0"/>
    <n v="1522483.2"/>
    <n v="1.85E-4"/>
    <n v="281.65939199999997"/>
    <n v="582.93217440000001"/>
  </r>
  <r>
    <x v="2"/>
    <x v="16"/>
    <s v="003-Library                            "/>
    <x v="36"/>
    <n v="9510"/>
    <n v="0.9"/>
    <n v="12989756"/>
    <n v="10677486"/>
    <n v="2081043"/>
    <n v="61826"/>
    <m/>
    <n v="55643.4"/>
    <n v="2136686.4"/>
    <n v="4.7399999999999997E-4"/>
    <n v="1012.7893535999999"/>
    <n v="1691648"/>
    <n v="0"/>
    <n v="1522483.2"/>
    <n v="4.5800000000000002E-4"/>
    <n v="697.29730559999996"/>
    <n v="1710.0866591999998"/>
  </r>
  <r>
    <x v="2"/>
    <x v="16"/>
    <s v="004-Ogden City School Distr"/>
    <x v="36"/>
    <n v="9510"/>
    <n v="0.9"/>
    <n v="12989756"/>
    <n v="10677486"/>
    <n v="2081043"/>
    <n v="61826"/>
    <m/>
    <n v="55643.4"/>
    <n v="2136686.4"/>
    <n v="7.4250000000000002E-3"/>
    <n v="15864.89652"/>
    <n v="1691648"/>
    <n v="0"/>
    <n v="1522483.2"/>
    <n v="7.8079999999999998E-3"/>
    <n v="11887.548825599999"/>
    <n v="27752.445345599997"/>
  </r>
  <r>
    <x v="2"/>
    <x v="16"/>
    <s v="006-Statewide School Basic Levy"/>
    <x v="36"/>
    <n v="9510"/>
    <n v="0.9"/>
    <n v="12989756"/>
    <n v="10677486"/>
    <n v="2081043"/>
    <n v="61826"/>
    <m/>
    <n v="55643.4"/>
    <n v="2136686.4"/>
    <n v="0"/>
    <n v="0"/>
    <n v="1691648"/>
    <n v="0"/>
    <n v="1522483.2"/>
    <n v="0"/>
    <n v="0"/>
    <n v="0"/>
  </r>
  <r>
    <x v="2"/>
    <x v="16"/>
    <s v="007-Mosquito Abatement Distr           "/>
    <x v="36"/>
    <n v="9510"/>
    <n v="0"/>
    <n v="12989756"/>
    <n v="10677486"/>
    <n v="0"/>
    <n v="61826"/>
    <m/>
    <n v="0"/>
    <n v="0"/>
    <n v="8.3999999999999995E-5"/>
    <n v="0"/>
    <n v="1691648"/>
    <n v="0"/>
    <n v="0"/>
    <n v="9.3999999999999994E-5"/>
    <n v="0"/>
    <n v="0"/>
  </r>
  <r>
    <x v="2"/>
    <x v="16"/>
    <s v="008-Weber Basin Water - General        "/>
    <x v="36"/>
    <n v="9510"/>
    <n v="0"/>
    <n v="12989756"/>
    <n v="10677486"/>
    <n v="0"/>
    <n v="61826"/>
    <m/>
    <n v="0"/>
    <n v="0"/>
    <n v="1.3200000000000001E-4"/>
    <n v="0"/>
    <n v="1691648"/>
    <n v="0"/>
    <n v="0"/>
    <n v="1.46E-4"/>
    <n v="0"/>
    <n v="0"/>
  </r>
  <r>
    <x v="2"/>
    <x v="16"/>
    <s v="009-Weber Basin Water - Ogden"/>
    <x v="36"/>
    <n v="9510"/>
    <n v="0"/>
    <n v="12989756"/>
    <n v="10677486"/>
    <n v="0"/>
    <n v="61826"/>
    <m/>
    <n v="0"/>
    <n v="0"/>
    <n v="2.6699999999999998E-4"/>
    <n v="0"/>
    <n v="1691648"/>
    <n v="0"/>
    <n v="0"/>
    <n v="2.9500000000000001E-4"/>
    <n v="0"/>
    <n v="0"/>
  </r>
  <r>
    <x v="2"/>
    <x v="16"/>
    <s v="017-Central Weber Sewer Distr          "/>
    <x v="36"/>
    <n v="9510"/>
    <n v="0"/>
    <n v="12989756"/>
    <n v="10677486"/>
    <n v="0"/>
    <n v="61826"/>
    <m/>
    <n v="0"/>
    <n v="0"/>
    <n v="5.0299999999999997E-4"/>
    <n v="0"/>
    <n v="1691648"/>
    <n v="0"/>
    <n v="0"/>
    <n v="5.6400000000000005E-4"/>
    <n v="0"/>
    <n v="0"/>
  </r>
  <r>
    <x v="2"/>
    <x v="16"/>
    <s v="029-Ogden City"/>
    <x v="36"/>
    <n v="9510"/>
    <n v="0.9"/>
    <n v="12989756"/>
    <n v="10677486"/>
    <n v="2081043"/>
    <n v="61826"/>
    <m/>
    <n v="55643.4"/>
    <n v="2136686.4"/>
    <n v="2.3969999999999998E-3"/>
    <n v="5121.6373007999991"/>
    <n v="1691648"/>
    <n v="0"/>
    <n v="1522483.2"/>
    <n v="2.6510000000000001E-3"/>
    <n v="4036.1029632"/>
    <n v="9157.740264"/>
  </r>
  <r>
    <x v="2"/>
    <x v="16"/>
    <s v="038-Weber / Morgan Health              "/>
    <x v="36"/>
    <n v="9510"/>
    <n v="0.9"/>
    <n v="12989756"/>
    <n v="10677486"/>
    <n v="2081043"/>
    <n v="61826"/>
    <m/>
    <n v="55643.4"/>
    <n v="2136686.4"/>
    <n v="8.2000000000000001E-5"/>
    <n v="175.2082848"/>
    <n v="1691648"/>
    <n v="0"/>
    <n v="1522483.2"/>
    <n v="9.2E-5"/>
    <n v="140.06845440000001"/>
    <n v="315.27673920000001"/>
  </r>
  <r>
    <x v="2"/>
    <x v="16"/>
    <s v="041-Weber County Judgment Levy"/>
    <x v="36"/>
    <n v="9510"/>
    <n v="0.9"/>
    <n v="12989756"/>
    <n v="10677486"/>
    <n v="2081043"/>
    <n v="61826"/>
    <m/>
    <n v="55643.4"/>
    <n v="2136686.4"/>
    <n v="0"/>
    <n v="0"/>
    <n v="1691648"/>
    <n v="0"/>
    <n v="1522483.2"/>
    <n v="0"/>
    <n v="0"/>
    <n v="0"/>
  </r>
  <r>
    <x v="2"/>
    <x v="16"/>
    <s v="055-Paramedic Fund                     "/>
    <x v="36"/>
    <n v="9510"/>
    <n v="0.9"/>
    <n v="12989756"/>
    <n v="10677486"/>
    <n v="2081043"/>
    <n v="61826"/>
    <m/>
    <n v="55643.4"/>
    <n v="2136686.4"/>
    <n v="1.36E-4"/>
    <n v="290.5893504"/>
    <n v="1691648"/>
    <n v="0"/>
    <n v="1522483.2"/>
    <n v="1.35E-4"/>
    <n v="205.53523200000001"/>
    <n v="496.12458240000001"/>
  </r>
  <r>
    <x v="2"/>
    <x v="16"/>
    <s v="071-Assess &amp; Collect / State           "/>
    <x v="36"/>
    <n v="9510"/>
    <n v="0"/>
    <n v="12989756"/>
    <n v="10677486"/>
    <n v="0"/>
    <n v="61826"/>
    <m/>
    <n v="0"/>
    <n v="0"/>
    <n v="1.2E-5"/>
    <n v="0"/>
    <n v="1691648"/>
    <n v="0"/>
    <n v="0"/>
    <n v="1.2E-5"/>
    <n v="0"/>
    <n v="0"/>
  </r>
  <r>
    <x v="2"/>
    <x v="16"/>
    <s v="072-Assess &amp; Collect / County          "/>
    <x v="36"/>
    <n v="9510"/>
    <n v="0"/>
    <n v="12989756"/>
    <n v="10677486"/>
    <n v="0"/>
    <n v="61826"/>
    <m/>
    <n v="0"/>
    <n v="0"/>
    <n v="2.14E-4"/>
    <n v="0"/>
    <n v="1691648"/>
    <n v="0"/>
    <n v="0"/>
    <n v="2.4000000000000001E-4"/>
    <n v="0"/>
    <n v="0"/>
  </r>
  <r>
    <x v="2"/>
    <x v="16"/>
    <s v="099-Ogden Redev Wall Ave (A19)"/>
    <x v="36"/>
    <n v="9510"/>
    <n v="0"/>
    <n v="12989756"/>
    <n v="10677486"/>
    <n v="0"/>
    <n v="61826"/>
    <m/>
    <n v="0"/>
    <n v="0"/>
    <n v="0"/>
    <n v="0"/>
    <n v="1691648"/>
    <n v="0"/>
    <n v="0"/>
    <n v="0"/>
    <n v="0"/>
    <n v="0"/>
  </r>
  <r>
    <x v="2"/>
    <x v="16"/>
    <s v="117-Weber Area 911 And Em Serv         "/>
    <x v="36"/>
    <n v="9510"/>
    <n v="0"/>
    <n v="12989756"/>
    <n v="10677486"/>
    <n v="0"/>
    <n v="61826"/>
    <m/>
    <n v="0"/>
    <n v="0"/>
    <n v="2.1499999999999999E-4"/>
    <n v="0"/>
    <n v="1691648"/>
    <n v="0"/>
    <n v="0"/>
    <n v="2.41E-4"/>
    <n v="0"/>
    <n v="0"/>
  </r>
  <r>
    <x v="2"/>
    <x v="16"/>
    <s v="122-Ogden School Judgment Levy"/>
    <x v="36"/>
    <n v="9510"/>
    <n v="0.9"/>
    <n v="12989756"/>
    <n v="10677486"/>
    <n v="2081043"/>
    <n v="61826"/>
    <m/>
    <n v="55643.4"/>
    <n v="2136686.4"/>
    <n v="0"/>
    <n v="0"/>
    <n v="1691648"/>
    <n v="0"/>
    <n v="1522483.2"/>
    <n v="0"/>
    <n v="0"/>
    <n v="0"/>
  </r>
  <r>
    <x v="2"/>
    <x v="16"/>
    <s v="136-Charter School Ogden"/>
    <x v="36"/>
    <n v="9510"/>
    <n v="0.9"/>
    <n v="12989756"/>
    <n v="10677486"/>
    <n v="2081043"/>
    <n v="61826"/>
    <m/>
    <n v="55643.4"/>
    <n v="2136686.4"/>
    <n v="1.6000000000000001E-4"/>
    <n v="341.86982399999999"/>
    <n v="1691648"/>
    <n v="0"/>
    <n v="1522483.2"/>
    <n v="1.76E-4"/>
    <n v="267.95704319999999"/>
    <n v="609.82686719999992"/>
  </r>
  <r>
    <x v="2"/>
    <x v="16"/>
    <s v="141-Ogden Redev Continental CRA"/>
    <x v="36"/>
    <n v="9510"/>
    <n v="0.9"/>
    <n v="12989756"/>
    <n v="10677486"/>
    <n v="2081043"/>
    <n v="61826"/>
    <m/>
    <n v="55643.4"/>
    <n v="2136686.4"/>
    <n v="0"/>
    <n v="0"/>
    <n v="1691648"/>
    <n v="0"/>
    <n v="1522483.2"/>
    <n v="0"/>
    <n v="0"/>
    <n v="0"/>
  </r>
  <r>
    <x v="2"/>
    <x v="16"/>
    <s v="146-Weber County Flood Control"/>
    <x v="36"/>
    <n v="9510"/>
    <n v="0.9"/>
    <n v="12989756"/>
    <n v="10677486"/>
    <n v="2081043"/>
    <n v="61826"/>
    <m/>
    <n v="55643.4"/>
    <n v="2136686.4"/>
    <n v="4.6E-5"/>
    <n v="98.287574399999997"/>
    <n v="1691648"/>
    <n v="0"/>
    <n v="1522483.2"/>
    <n v="2.5999999999999998E-5"/>
    <n v="39.584563199999998"/>
    <n v="137.8721376"/>
  </r>
  <r>
    <x v="3"/>
    <x v="17"/>
    <s v="001-Weber County General Fund          "/>
    <x v="37"/>
    <n v="8400"/>
    <n v="0.9"/>
    <n v="72419545"/>
    <n v="11524907"/>
    <n v="54805174.200000003"/>
    <n v="398561"/>
    <m/>
    <n v="358704.9"/>
    <n v="55163879.100000001"/>
    <n v="1.4239999999999999E-3"/>
    <n v="78553.363838399993"/>
    <n v="19475540"/>
    <n v="11743697"/>
    <n v="6958658.7000000002"/>
    <n v="1.72E-3"/>
    <n v="11968.892964000001"/>
    <n v="90522.256802399992"/>
  </r>
  <r>
    <x v="3"/>
    <x v="17"/>
    <s v="002-Weber County G O Bond Fund         "/>
    <x v="37"/>
    <n v="8400"/>
    <n v="0.9"/>
    <n v="72419545"/>
    <n v="11524907"/>
    <n v="54805174.200000003"/>
    <n v="398561"/>
    <m/>
    <n v="358704.9"/>
    <n v="55163879.100000001"/>
    <n v="1.4100000000000001E-4"/>
    <n v="7778.1069531000012"/>
    <n v="19475540"/>
    <n v="11743697"/>
    <n v="6958658.7000000002"/>
    <n v="1.85E-4"/>
    <n v="1287.3518595"/>
    <n v="9065.4588126000017"/>
  </r>
  <r>
    <x v="3"/>
    <x v="17"/>
    <s v="003-Library                            "/>
    <x v="37"/>
    <n v="8400"/>
    <n v="0.9"/>
    <n v="72419545"/>
    <n v="11524907"/>
    <n v="54805174.200000003"/>
    <n v="398561"/>
    <m/>
    <n v="358704.9"/>
    <n v="55163879.100000001"/>
    <n v="4.7399999999999997E-4"/>
    <n v="26147.678693400001"/>
    <n v="19475540"/>
    <n v="11743697"/>
    <n v="6958658.7000000002"/>
    <n v="4.5800000000000002E-4"/>
    <n v="3187.0656846000002"/>
    <n v="29334.744378000003"/>
  </r>
  <r>
    <x v="3"/>
    <x v="17"/>
    <s v="005-Weber School District              "/>
    <x v="37"/>
    <n v="8400"/>
    <n v="0.9"/>
    <n v="72419545"/>
    <n v="11524907"/>
    <n v="54805174.200000003"/>
    <n v="398561"/>
    <m/>
    <n v="358704.9"/>
    <n v="55163879.100000001"/>
    <n v="5.4999999999999997E-3"/>
    <n v="303401.33504999999"/>
    <n v="19475540"/>
    <n v="11743697"/>
    <n v="6958658.7000000002"/>
    <n v="5.8060000000000004E-3"/>
    <n v="40401.972412200004"/>
    <n v="343803.3074622"/>
  </r>
  <r>
    <x v="3"/>
    <x v="17"/>
    <s v="006-Statewide School Basic Levy"/>
    <x v="37"/>
    <n v="8400"/>
    <n v="0.9"/>
    <n v="72419545"/>
    <n v="11524907"/>
    <n v="54805174.200000003"/>
    <n v="398561"/>
    <m/>
    <n v="358704.9"/>
    <n v="55163879.100000001"/>
    <n v="0"/>
    <n v="0"/>
    <n v="19475540"/>
    <n v="11743697"/>
    <n v="6958658.7000000002"/>
    <n v="0"/>
    <n v="0"/>
    <n v="0"/>
  </r>
  <r>
    <x v="3"/>
    <x v="17"/>
    <s v="007-Mosquito Abatement Distr           "/>
    <x v="37"/>
    <n v="8400"/>
    <n v="0.9"/>
    <n v="72419545"/>
    <n v="11524907"/>
    <n v="54805174.200000003"/>
    <n v="398561"/>
    <m/>
    <n v="358704.9"/>
    <n v="55163879.100000001"/>
    <n v="8.3999999999999995E-5"/>
    <n v="4633.7658443999999"/>
    <n v="19475540"/>
    <n v="11743697"/>
    <n v="6958658.7000000002"/>
    <n v="9.3999999999999994E-5"/>
    <n v="654.11391779999997"/>
    <n v="5287.8797622000002"/>
  </r>
  <r>
    <x v="3"/>
    <x v="17"/>
    <s v="008-Weber Basin Water - General        "/>
    <x v="37"/>
    <n v="8400"/>
    <n v="0.9"/>
    <n v="72419545"/>
    <n v="11524907"/>
    <n v="54805174.200000003"/>
    <n v="398561"/>
    <m/>
    <n v="358704.9"/>
    <n v="55163879.100000001"/>
    <n v="1.3200000000000001E-4"/>
    <n v="7281.6320412000005"/>
    <n v="19475540"/>
    <n v="11743697"/>
    <n v="6958658.7000000002"/>
    <n v="1.46E-4"/>
    <n v="1015.9641702"/>
    <n v="8297.5962114000013"/>
  </r>
  <r>
    <x v="3"/>
    <x v="17"/>
    <s v="015-Bona Vista Water Distr             "/>
    <x v="37"/>
    <n v="8400"/>
    <n v="0.9"/>
    <n v="72419545"/>
    <n v="11524907"/>
    <n v="54805174.200000003"/>
    <n v="398561"/>
    <m/>
    <n v="358704.9"/>
    <n v="55163879.100000001"/>
    <n v="1.8799999999999999E-4"/>
    <n v="10370.8092708"/>
    <n v="19475540"/>
    <n v="11743697"/>
    <n v="6958658.7000000002"/>
    <n v="2.1100000000000001E-4"/>
    <n v="1468.2769857000001"/>
    <n v="11839.086256500001"/>
  </r>
  <r>
    <x v="3"/>
    <x v="17"/>
    <s v="017-Central Weber Sewer Distr          "/>
    <x v="37"/>
    <n v="8400"/>
    <n v="0.9"/>
    <n v="72419545"/>
    <n v="11524907"/>
    <n v="54805174.200000003"/>
    <n v="398561"/>
    <m/>
    <n v="358704.9"/>
    <n v="55163879.100000001"/>
    <n v="5.0299999999999997E-4"/>
    <n v="27747.431187300001"/>
    <n v="19475540"/>
    <n v="11743697"/>
    <n v="6958658.7000000002"/>
    <n v="5.6400000000000005E-4"/>
    <n v="3924.6835068000005"/>
    <n v="31672.114694100001"/>
  </r>
  <r>
    <x v="3"/>
    <x v="17"/>
    <s v="019-Ben Lomond Cemetery Distr"/>
    <x v="37"/>
    <n v="8400"/>
    <n v="0.9"/>
    <n v="72419545"/>
    <n v="11524907"/>
    <n v="54805174.200000003"/>
    <n v="398561"/>
    <m/>
    <n v="358704.9"/>
    <n v="55163879.100000001"/>
    <n v="4.6999999999999997E-5"/>
    <n v="2592.7023177000001"/>
    <n v="19475540"/>
    <n v="11743697"/>
    <n v="6958658.7000000002"/>
    <n v="5.3999999999999998E-5"/>
    <n v="375.76756979999999"/>
    <n v="2968.4698874999999"/>
  </r>
  <r>
    <x v="3"/>
    <x v="17"/>
    <s v="031-Pleasant View City"/>
    <x v="37"/>
    <n v="8400"/>
    <n v="0.9"/>
    <n v="72419545"/>
    <n v="11524907"/>
    <n v="54805174.200000003"/>
    <n v="398561"/>
    <m/>
    <n v="358704.9"/>
    <n v="55163879.100000001"/>
    <n v="9.2199999999999997E-4"/>
    <n v="50861.096530199997"/>
    <n v="19475540"/>
    <n v="11743697"/>
    <n v="6958658.7000000002"/>
    <n v="1.0759999999999999E-3"/>
    <n v="7487.5167611999996"/>
    <n v="58348.613291399997"/>
  </r>
  <r>
    <x v="3"/>
    <x v="17"/>
    <s v="038-Weber / Morgan Health              "/>
    <x v="37"/>
    <n v="8400"/>
    <n v="0.9"/>
    <n v="72419545"/>
    <n v="11524907"/>
    <n v="54805174.200000003"/>
    <n v="398561"/>
    <m/>
    <n v="358704.9"/>
    <n v="55163879.100000001"/>
    <n v="8.2000000000000001E-5"/>
    <n v="4523.4380861999998"/>
    <n v="19475540"/>
    <n v="11743697"/>
    <n v="6958658.7000000002"/>
    <n v="9.2E-5"/>
    <n v="640.19660039999997"/>
    <n v="5163.6346865999994"/>
  </r>
  <r>
    <x v="3"/>
    <x v="17"/>
    <s v="055-Paramedic Fund                     "/>
    <x v="37"/>
    <n v="8400"/>
    <n v="0.9"/>
    <n v="72419545"/>
    <n v="11524907"/>
    <n v="54805174.200000003"/>
    <n v="398561"/>
    <m/>
    <n v="358704.9"/>
    <n v="55163879.100000001"/>
    <n v="1.36E-4"/>
    <n v="7502.2875576000006"/>
    <n v="19475540"/>
    <n v="11743697"/>
    <n v="6958658.7000000002"/>
    <n v="1.35E-4"/>
    <n v="939.4189245"/>
    <n v="8441.7064821000004"/>
  </r>
  <r>
    <x v="3"/>
    <x v="17"/>
    <s v="071-Assess &amp; Collect / State           "/>
    <x v="37"/>
    <n v="8400"/>
    <n v="0"/>
    <n v="72419545"/>
    <n v="11524907"/>
    <n v="0"/>
    <n v="398561"/>
    <m/>
    <n v="0"/>
    <n v="0"/>
    <n v="1.2E-5"/>
    <n v="0"/>
    <n v="19475540"/>
    <n v="11743697"/>
    <n v="0"/>
    <n v="1.2E-5"/>
    <n v="0"/>
    <n v="0"/>
  </r>
  <r>
    <x v="3"/>
    <x v="17"/>
    <s v="072-Assess &amp; Collect / County          "/>
    <x v="37"/>
    <n v="8400"/>
    <n v="0"/>
    <n v="72419545"/>
    <n v="11524907"/>
    <n v="0"/>
    <n v="398561"/>
    <m/>
    <n v="0"/>
    <n v="0"/>
    <n v="2.14E-4"/>
    <n v="0"/>
    <n v="19475540"/>
    <n v="11743697"/>
    <n v="0"/>
    <n v="2.4000000000000001E-4"/>
    <n v="0"/>
    <n v="0"/>
  </r>
  <r>
    <x v="3"/>
    <x v="17"/>
    <s v="104-Weber School Judgment Levy"/>
    <x v="37"/>
    <n v="8400"/>
    <n v="0.9"/>
    <n v="72419545"/>
    <n v="11524907"/>
    <n v="54805174.200000003"/>
    <n v="398561"/>
    <m/>
    <n v="358704.9"/>
    <n v="55163879.100000001"/>
    <n v="0"/>
    <n v="0"/>
    <n v="19475540"/>
    <n v="11743697"/>
    <n v="6958658.7000000002"/>
    <n v="0"/>
    <n v="0"/>
    <n v="0"/>
  </r>
  <r>
    <x v="3"/>
    <x v="17"/>
    <s v="115-Pleasant View Redev Bus Park  #1"/>
    <x v="37"/>
    <n v="8400"/>
    <n v="0.9"/>
    <n v="72419545"/>
    <n v="11524907"/>
    <n v="54805174.200000003"/>
    <n v="398561"/>
    <m/>
    <n v="358704.9"/>
    <n v="55163879.100000001"/>
    <n v="0"/>
    <n v="0"/>
    <n v="19475540"/>
    <n v="11743697"/>
    <n v="6958658.7000000002"/>
    <n v="0"/>
    <n v="0"/>
    <n v="0"/>
  </r>
  <r>
    <x v="3"/>
    <x v="17"/>
    <s v="117-Weber Area 911 And Em Serv         "/>
    <x v="37"/>
    <n v="8400"/>
    <n v="0.9"/>
    <n v="72419545"/>
    <n v="11524907"/>
    <n v="54805174.200000003"/>
    <n v="398561"/>
    <m/>
    <n v="358704.9"/>
    <n v="55163879.100000001"/>
    <n v="2.1499999999999999E-4"/>
    <n v="11860.234006500001"/>
    <n v="19475540"/>
    <n v="11743697"/>
    <n v="6958658.7000000002"/>
    <n v="2.41E-4"/>
    <n v="1677.0367467000001"/>
    <n v="13537.2707532"/>
  </r>
  <r>
    <x v="3"/>
    <x v="17"/>
    <s v="123-North View Fire Dist"/>
    <x v="37"/>
    <n v="8400"/>
    <n v="0.9"/>
    <n v="72419545"/>
    <n v="11524907"/>
    <n v="54805174.200000003"/>
    <n v="398561"/>
    <m/>
    <n v="358704.9"/>
    <n v="55163879.100000001"/>
    <n v="8.9800000000000004E-4"/>
    <n v="49537.1634318"/>
    <n v="19475540"/>
    <n v="11743697"/>
    <n v="6958658.7000000002"/>
    <n v="1.0369999999999999E-3"/>
    <n v="7216.1290718999999"/>
    <n v="56753.292503700002"/>
  </r>
  <r>
    <x v="3"/>
    <x v="17"/>
    <s v="137-Charter School Weber"/>
    <x v="37"/>
    <n v="8400"/>
    <n v="0.9"/>
    <n v="72419545"/>
    <n v="11524907"/>
    <n v="54805174.200000003"/>
    <n v="398561"/>
    <m/>
    <n v="358704.9"/>
    <n v="55163879.100000001"/>
    <n v="6.6000000000000005E-5"/>
    <n v="3640.8160206000002"/>
    <n v="19475540"/>
    <n v="11743697"/>
    <n v="6958658.7000000002"/>
    <n v="6.2000000000000003E-5"/>
    <n v="431.43683940000005"/>
    <n v="4072.2528600000005"/>
  </r>
  <r>
    <x v="3"/>
    <x v="17"/>
    <s v="146-Weber County Flood Control"/>
    <x v="37"/>
    <n v="8400"/>
    <n v="0.9"/>
    <n v="72419545"/>
    <n v="11524907"/>
    <n v="54805174.200000003"/>
    <n v="398561"/>
    <m/>
    <n v="358704.9"/>
    <n v="55163879.100000001"/>
    <n v="4.6E-5"/>
    <n v="2537.5384386000001"/>
    <n v="19475540"/>
    <n v="11743697"/>
    <n v="6958658.7000000002"/>
    <n v="2.5999999999999998E-5"/>
    <n v="180.92512619999999"/>
    <n v="2718.4635647999999"/>
  </r>
  <r>
    <x v="3"/>
    <x v="17"/>
    <s v="001-Weber County General Fund          "/>
    <x v="38"/>
    <n v="8400"/>
    <n v="0.9"/>
    <n v="0"/>
    <m/>
    <n v="0"/>
    <n v="94980"/>
    <m/>
    <n v="85482"/>
    <n v="85482"/>
    <n v="1.4239999999999999E-3"/>
    <n v="121.72636799999999"/>
    <n v="0"/>
    <m/>
    <n v="0"/>
    <n v="1.72E-3"/>
    <n v="0"/>
    <n v="121.72636799999999"/>
  </r>
  <r>
    <x v="3"/>
    <x v="17"/>
    <s v="002-Weber County G O Bond Fund         "/>
    <x v="38"/>
    <n v="8400"/>
    <n v="0.9"/>
    <n v="0"/>
    <m/>
    <n v="0"/>
    <n v="94980"/>
    <m/>
    <n v="85482"/>
    <n v="85482"/>
    <n v="1.4100000000000001E-4"/>
    <n v="12.052962000000001"/>
    <n v="0"/>
    <m/>
    <n v="0"/>
    <n v="1.85E-4"/>
    <n v="0"/>
    <n v="12.052962000000001"/>
  </r>
  <r>
    <x v="3"/>
    <x v="17"/>
    <s v="003-Library                            "/>
    <x v="38"/>
    <n v="8400"/>
    <n v="0.9"/>
    <n v="0"/>
    <m/>
    <n v="0"/>
    <n v="94980"/>
    <m/>
    <n v="85482"/>
    <n v="85482"/>
    <n v="4.7399999999999997E-4"/>
    <n v="40.518467999999999"/>
    <n v="0"/>
    <m/>
    <n v="0"/>
    <n v="4.5800000000000002E-4"/>
    <n v="0"/>
    <n v="40.518467999999999"/>
  </r>
  <r>
    <x v="3"/>
    <x v="17"/>
    <s v="005-Weber School District              "/>
    <x v="38"/>
    <n v="8400"/>
    <n v="0.9"/>
    <n v="0"/>
    <m/>
    <n v="0"/>
    <n v="94980"/>
    <m/>
    <n v="85482"/>
    <n v="85482"/>
    <n v="5.4999999999999997E-3"/>
    <n v="470.15099999999995"/>
    <n v="0"/>
    <m/>
    <n v="0"/>
    <n v="5.8060000000000004E-3"/>
    <n v="0"/>
    <n v="470.15099999999995"/>
  </r>
  <r>
    <x v="3"/>
    <x v="17"/>
    <s v="006-Statewide School Basic Levy"/>
    <x v="38"/>
    <n v="8400"/>
    <n v="0.9"/>
    <n v="0"/>
    <m/>
    <n v="0"/>
    <n v="94980"/>
    <m/>
    <n v="85482"/>
    <n v="85482"/>
    <n v="0"/>
    <n v="0"/>
    <n v="0"/>
    <m/>
    <n v="0"/>
    <n v="0"/>
    <n v="0"/>
    <n v="0"/>
  </r>
  <r>
    <x v="3"/>
    <x v="17"/>
    <s v="007-Mosquito Abatement Distr           "/>
    <x v="38"/>
    <n v="8400"/>
    <n v="0.9"/>
    <n v="0"/>
    <m/>
    <n v="0"/>
    <n v="94980"/>
    <m/>
    <n v="85482"/>
    <n v="85482"/>
    <n v="8.3999999999999995E-5"/>
    <n v="7.1804879999999995"/>
    <n v="0"/>
    <m/>
    <n v="0"/>
    <n v="9.3999999999999994E-5"/>
    <n v="0"/>
    <n v="7.1804879999999995"/>
  </r>
  <r>
    <x v="3"/>
    <x v="17"/>
    <s v="008-Weber Basin Water - General        "/>
    <x v="38"/>
    <n v="8400"/>
    <n v="0.9"/>
    <n v="0"/>
    <m/>
    <n v="0"/>
    <n v="94980"/>
    <m/>
    <n v="85482"/>
    <n v="85482"/>
    <n v="1.3200000000000001E-4"/>
    <n v="11.283624000000001"/>
    <n v="0"/>
    <m/>
    <n v="0"/>
    <n v="1.46E-4"/>
    <n v="0"/>
    <n v="11.283624000000001"/>
  </r>
  <r>
    <x v="3"/>
    <x v="17"/>
    <s v="015-Bona Vista Water Distr             "/>
    <x v="38"/>
    <n v="8400"/>
    <n v="0.9"/>
    <n v="0"/>
    <m/>
    <n v="0"/>
    <n v="94980"/>
    <m/>
    <n v="85482"/>
    <n v="85482"/>
    <n v="1.8799999999999999E-4"/>
    <n v="16.070615999999998"/>
    <n v="0"/>
    <m/>
    <n v="0"/>
    <n v="2.1100000000000001E-4"/>
    <n v="0"/>
    <n v="16.070615999999998"/>
  </r>
  <r>
    <x v="3"/>
    <x v="17"/>
    <s v="019-Ben Lomond Cemetery Distr"/>
    <x v="38"/>
    <n v="8400"/>
    <n v="0.9"/>
    <n v="0"/>
    <m/>
    <n v="0"/>
    <n v="94980"/>
    <m/>
    <n v="85482"/>
    <n v="85482"/>
    <n v="4.6999999999999997E-5"/>
    <n v="4.0176539999999994"/>
    <n v="0"/>
    <m/>
    <n v="0"/>
    <n v="5.3999999999999998E-5"/>
    <n v="0"/>
    <n v="4.0176539999999994"/>
  </r>
  <r>
    <x v="3"/>
    <x v="17"/>
    <s v="031-Pleasant View City"/>
    <x v="38"/>
    <n v="8400"/>
    <n v="0.9"/>
    <n v="0"/>
    <m/>
    <n v="0"/>
    <n v="94980"/>
    <m/>
    <n v="85482"/>
    <n v="85482"/>
    <n v="9.2199999999999997E-4"/>
    <n v="78.814403999999996"/>
    <n v="0"/>
    <m/>
    <n v="0"/>
    <n v="1.0759999999999999E-3"/>
    <n v="0"/>
    <n v="78.814403999999996"/>
  </r>
  <r>
    <x v="3"/>
    <x v="17"/>
    <s v="038-Weber / Morgan Health              "/>
    <x v="38"/>
    <n v="8400"/>
    <n v="0.9"/>
    <n v="0"/>
    <m/>
    <n v="0"/>
    <n v="94980"/>
    <m/>
    <n v="85482"/>
    <n v="85482"/>
    <n v="8.2000000000000001E-5"/>
    <n v="7.0095239999999999"/>
    <n v="0"/>
    <m/>
    <n v="0"/>
    <n v="9.2E-5"/>
    <n v="0"/>
    <n v="7.0095239999999999"/>
  </r>
  <r>
    <x v="3"/>
    <x v="17"/>
    <s v="055-Paramedic Fund                     "/>
    <x v="38"/>
    <n v="8400"/>
    <n v="0.9"/>
    <n v="0"/>
    <m/>
    <n v="0"/>
    <n v="94980"/>
    <m/>
    <n v="85482"/>
    <n v="85482"/>
    <n v="1.36E-4"/>
    <n v="11.625552000000001"/>
    <n v="0"/>
    <m/>
    <n v="0"/>
    <n v="1.35E-4"/>
    <n v="0"/>
    <n v="11.625552000000001"/>
  </r>
  <r>
    <x v="3"/>
    <x v="17"/>
    <s v="071-Assess &amp; Collect / State           "/>
    <x v="38"/>
    <n v="8400"/>
    <n v="0"/>
    <n v="0"/>
    <m/>
    <n v="0"/>
    <n v="94980"/>
    <m/>
    <n v="0"/>
    <n v="0"/>
    <n v="1.2E-5"/>
    <n v="0"/>
    <n v="0"/>
    <m/>
    <n v="0"/>
    <n v="1.2E-5"/>
    <n v="0"/>
    <n v="0"/>
  </r>
  <r>
    <x v="3"/>
    <x v="17"/>
    <s v="072-Assess &amp; Collect / County          "/>
    <x v="38"/>
    <n v="8400"/>
    <n v="0"/>
    <n v="0"/>
    <m/>
    <n v="0"/>
    <n v="94980"/>
    <m/>
    <n v="0"/>
    <n v="0"/>
    <n v="2.14E-4"/>
    <n v="0"/>
    <n v="0"/>
    <m/>
    <n v="0"/>
    <n v="2.4000000000000001E-4"/>
    <n v="0"/>
    <n v="0"/>
  </r>
  <r>
    <x v="3"/>
    <x v="17"/>
    <s v="104-Weber School Judgment Levy"/>
    <x v="38"/>
    <n v="8400"/>
    <n v="0.9"/>
    <n v="0"/>
    <m/>
    <n v="0"/>
    <n v="94980"/>
    <m/>
    <n v="85482"/>
    <n v="85482"/>
    <n v="0"/>
    <n v="0"/>
    <n v="0"/>
    <m/>
    <n v="0"/>
    <n v="0"/>
    <n v="0"/>
    <n v="0"/>
  </r>
  <r>
    <x v="3"/>
    <x v="17"/>
    <s v="115-Pleasant View Redev Bus Park  #1"/>
    <x v="38"/>
    <n v="8400"/>
    <n v="0.9"/>
    <n v="0"/>
    <m/>
    <n v="0"/>
    <n v="94980"/>
    <m/>
    <n v="85482"/>
    <n v="85482"/>
    <n v="0"/>
    <n v="0"/>
    <n v="0"/>
    <m/>
    <n v="0"/>
    <n v="0"/>
    <n v="0"/>
    <n v="0"/>
  </r>
  <r>
    <x v="3"/>
    <x v="17"/>
    <s v="117-Weber Area 911 And Em Serv         "/>
    <x v="38"/>
    <n v="8400"/>
    <n v="0.9"/>
    <n v="0"/>
    <m/>
    <n v="0"/>
    <n v="94980"/>
    <m/>
    <n v="85482"/>
    <n v="85482"/>
    <n v="2.1499999999999999E-4"/>
    <n v="18.378630000000001"/>
    <n v="0"/>
    <m/>
    <n v="0"/>
    <n v="2.41E-4"/>
    <n v="0"/>
    <n v="18.378630000000001"/>
  </r>
  <r>
    <x v="3"/>
    <x v="17"/>
    <s v="123-North View Fire Dist"/>
    <x v="38"/>
    <n v="8400"/>
    <n v="0.9"/>
    <n v="0"/>
    <m/>
    <n v="0"/>
    <n v="94980"/>
    <m/>
    <n v="85482"/>
    <n v="85482"/>
    <n v="8.9800000000000004E-4"/>
    <n v="76.762836000000007"/>
    <n v="0"/>
    <m/>
    <n v="0"/>
    <n v="1.0369999999999999E-3"/>
    <n v="0"/>
    <n v="76.762836000000007"/>
  </r>
  <r>
    <x v="3"/>
    <x v="17"/>
    <s v="137-Charter School Weber"/>
    <x v="38"/>
    <n v="8400"/>
    <n v="0.9"/>
    <n v="0"/>
    <m/>
    <n v="0"/>
    <n v="94980"/>
    <m/>
    <n v="85482"/>
    <n v="85482"/>
    <n v="6.6000000000000005E-5"/>
    <n v="5.6418120000000007"/>
    <n v="0"/>
    <m/>
    <n v="0"/>
    <n v="6.2000000000000003E-5"/>
    <n v="0"/>
    <n v="5.6418120000000007"/>
  </r>
  <r>
    <x v="3"/>
    <x v="17"/>
    <s v="146-Weber County Flood Control"/>
    <x v="38"/>
    <n v="8400"/>
    <n v="0.9"/>
    <n v="0"/>
    <m/>
    <n v="0"/>
    <n v="94980"/>
    <m/>
    <n v="85482"/>
    <n v="85482"/>
    <n v="4.6E-5"/>
    <n v="3.932172"/>
    <n v="0"/>
    <m/>
    <n v="0"/>
    <n v="2.5999999999999998E-5"/>
    <n v="0"/>
    <n v="3.932172"/>
  </r>
  <r>
    <x v="3"/>
    <x v="17"/>
    <s v="001-Weber County General Fund          "/>
    <x v="39"/>
    <n v="9004"/>
    <n v="0.9"/>
    <n v="442500"/>
    <n v="66375"/>
    <n v="338512.5"/>
    <n v="28002"/>
    <m/>
    <n v="25201.8"/>
    <n v="363714.3"/>
    <n v="1.4239999999999999E-3"/>
    <n v="517.92916319999995"/>
    <n v="0"/>
    <n v="0"/>
    <n v="0"/>
    <n v="1.72E-3"/>
    <n v="0"/>
    <n v="517.92916319999995"/>
  </r>
  <r>
    <x v="3"/>
    <x v="17"/>
    <s v="002-Weber County G O Bond Fund         "/>
    <x v="39"/>
    <n v="9004"/>
    <n v="0.9"/>
    <n v="442500"/>
    <n v="66375"/>
    <n v="338512.5"/>
    <n v="28002"/>
    <m/>
    <n v="25201.8"/>
    <n v="363714.3"/>
    <n v="1.4100000000000001E-4"/>
    <n v="51.283716300000002"/>
    <n v="0"/>
    <n v="0"/>
    <n v="0"/>
    <n v="1.85E-4"/>
    <n v="0"/>
    <n v="51.283716300000002"/>
  </r>
  <r>
    <x v="3"/>
    <x v="17"/>
    <s v="003-Library                            "/>
    <x v="39"/>
    <n v="9004"/>
    <n v="0.9"/>
    <n v="442500"/>
    <n v="66375"/>
    <n v="338512.5"/>
    <n v="28002"/>
    <m/>
    <n v="25201.8"/>
    <n v="363714.3"/>
    <n v="4.7399999999999997E-4"/>
    <n v="172.40057819999998"/>
    <n v="0"/>
    <n v="0"/>
    <n v="0"/>
    <n v="4.5800000000000002E-4"/>
    <n v="0"/>
    <n v="172.40057819999998"/>
  </r>
  <r>
    <x v="3"/>
    <x v="17"/>
    <s v="005-Weber School District              "/>
    <x v="39"/>
    <n v="9004"/>
    <n v="0.9"/>
    <n v="442500"/>
    <n v="66375"/>
    <n v="338512.5"/>
    <n v="28002"/>
    <m/>
    <n v="25201.8"/>
    <n v="363714.3"/>
    <n v="5.4999999999999997E-3"/>
    <n v="2000.4286499999998"/>
    <n v="0"/>
    <n v="0"/>
    <n v="0"/>
    <n v="5.8060000000000004E-3"/>
    <n v="0"/>
    <n v="2000.4286499999998"/>
  </r>
  <r>
    <x v="3"/>
    <x v="17"/>
    <s v="006-Statewide School Basic Levy"/>
    <x v="39"/>
    <n v="9004"/>
    <n v="0.9"/>
    <n v="442500"/>
    <n v="66375"/>
    <n v="338512.5"/>
    <n v="28002"/>
    <m/>
    <n v="25201.8"/>
    <n v="363714.3"/>
    <n v="0"/>
    <n v="0"/>
    <n v="0"/>
    <n v="0"/>
    <n v="0"/>
    <n v="0"/>
    <n v="0"/>
    <n v="0"/>
  </r>
  <r>
    <x v="3"/>
    <x v="17"/>
    <s v="007-Mosquito Abatement Distr           "/>
    <x v="39"/>
    <n v="9004"/>
    <n v="0.9"/>
    <n v="442500"/>
    <n v="66375"/>
    <n v="338512.5"/>
    <n v="28002"/>
    <m/>
    <n v="25201.8"/>
    <n v="363714.3"/>
    <n v="8.3999999999999995E-5"/>
    <n v="30.552001199999996"/>
    <n v="0"/>
    <n v="0"/>
    <n v="0"/>
    <n v="9.3999999999999994E-5"/>
    <n v="0"/>
    <n v="30.552001199999996"/>
  </r>
  <r>
    <x v="3"/>
    <x v="17"/>
    <s v="008-Weber Basin Water - General        "/>
    <x v="39"/>
    <n v="9004"/>
    <n v="0.9"/>
    <n v="442500"/>
    <n v="66375"/>
    <n v="338512.5"/>
    <n v="28002"/>
    <m/>
    <n v="25201.8"/>
    <n v="363714.3"/>
    <n v="1.3200000000000001E-4"/>
    <n v="48.010287600000005"/>
    <n v="0"/>
    <n v="0"/>
    <n v="0"/>
    <n v="1.46E-4"/>
    <n v="0"/>
    <n v="48.010287600000005"/>
  </r>
  <r>
    <x v="3"/>
    <x v="17"/>
    <s v="017-Central Weber Sewer Distr          "/>
    <x v="39"/>
    <n v="9004"/>
    <n v="0.9"/>
    <n v="442500"/>
    <n v="66375"/>
    <n v="338512.5"/>
    <n v="28002"/>
    <m/>
    <n v="25201.8"/>
    <n v="363714.3"/>
    <n v="5.0299999999999997E-4"/>
    <n v="182.94829289999998"/>
    <n v="0"/>
    <n v="0"/>
    <n v="0"/>
    <n v="5.6400000000000005E-4"/>
    <n v="0"/>
    <n v="182.94829289999998"/>
  </r>
  <r>
    <x v="3"/>
    <x v="17"/>
    <s v="031-Pleasant View City"/>
    <x v="39"/>
    <n v="9004"/>
    <n v="0.9"/>
    <n v="442500"/>
    <n v="66375"/>
    <n v="338512.5"/>
    <n v="28002"/>
    <m/>
    <n v="25201.8"/>
    <n v="363714.3"/>
    <n v="9.2199999999999997E-4"/>
    <n v="335.34458459999996"/>
    <n v="0"/>
    <n v="0"/>
    <n v="0"/>
    <n v="1.0759999999999999E-3"/>
    <n v="0"/>
    <n v="335.34458459999996"/>
  </r>
  <r>
    <x v="3"/>
    <x v="17"/>
    <s v="038-Weber / Morgan Health              "/>
    <x v="39"/>
    <n v="9004"/>
    <n v="0.9"/>
    <n v="442500"/>
    <n v="66375"/>
    <n v="338512.5"/>
    <n v="28002"/>
    <m/>
    <n v="25201.8"/>
    <n v="363714.3"/>
    <n v="8.2000000000000001E-5"/>
    <n v="29.8245726"/>
    <n v="0"/>
    <n v="0"/>
    <n v="0"/>
    <n v="9.2E-5"/>
    <n v="0"/>
    <n v="29.8245726"/>
  </r>
  <r>
    <x v="3"/>
    <x v="17"/>
    <s v="055-Paramedic Fund                     "/>
    <x v="39"/>
    <n v="9004"/>
    <n v="0.9"/>
    <n v="442500"/>
    <n v="66375"/>
    <n v="338512.5"/>
    <n v="28002"/>
    <m/>
    <n v="25201.8"/>
    <n v="363714.3"/>
    <n v="1.36E-4"/>
    <n v="49.465144799999997"/>
    <n v="0"/>
    <n v="0"/>
    <n v="0"/>
    <n v="1.35E-4"/>
    <n v="0"/>
    <n v="49.465144799999997"/>
  </r>
  <r>
    <x v="3"/>
    <x v="17"/>
    <s v="071-Assess &amp; Collect / State           "/>
    <x v="39"/>
    <n v="9004"/>
    <n v="0"/>
    <n v="442500"/>
    <n v="66375"/>
    <n v="0"/>
    <n v="28002"/>
    <m/>
    <n v="0"/>
    <n v="0"/>
    <n v="1.2E-5"/>
    <n v="0"/>
    <n v="0"/>
    <n v="0"/>
    <n v="0"/>
    <n v="1.2E-5"/>
    <n v="0"/>
    <n v="0"/>
  </r>
  <r>
    <x v="3"/>
    <x v="17"/>
    <s v="072-Assess &amp; Collect / County          "/>
    <x v="39"/>
    <n v="9004"/>
    <n v="0"/>
    <n v="442500"/>
    <n v="66375"/>
    <n v="0"/>
    <n v="28002"/>
    <m/>
    <n v="0"/>
    <n v="0"/>
    <n v="2.14E-4"/>
    <n v="0"/>
    <n v="0"/>
    <n v="0"/>
    <n v="0"/>
    <n v="2.4000000000000001E-4"/>
    <n v="0"/>
    <n v="0"/>
  </r>
  <r>
    <x v="3"/>
    <x v="17"/>
    <s v="104-Weber School Judgment Levy"/>
    <x v="39"/>
    <n v="9004"/>
    <n v="0.9"/>
    <n v="442500"/>
    <n v="66375"/>
    <n v="338512.5"/>
    <n v="28002"/>
    <m/>
    <n v="25201.8"/>
    <n v="363714.3"/>
    <n v="0"/>
    <n v="0"/>
    <n v="0"/>
    <n v="0"/>
    <n v="0"/>
    <n v="0"/>
    <n v="0"/>
    <n v="0"/>
  </r>
  <r>
    <x v="3"/>
    <x v="17"/>
    <s v="115-Pleasant View Redev Bus Park  #1"/>
    <x v="39"/>
    <n v="9004"/>
    <n v="0.9"/>
    <n v="442500"/>
    <n v="66375"/>
    <n v="338512.5"/>
    <n v="28002"/>
    <m/>
    <n v="25201.8"/>
    <n v="363714.3"/>
    <n v="0"/>
    <n v="0"/>
    <n v="0"/>
    <n v="0"/>
    <n v="0"/>
    <n v="0"/>
    <n v="0"/>
    <n v="0"/>
  </r>
  <r>
    <x v="3"/>
    <x v="17"/>
    <s v="117-Weber Area 911 And Em Serv         "/>
    <x v="39"/>
    <n v="9004"/>
    <n v="0.9"/>
    <n v="442500"/>
    <n v="66375"/>
    <n v="338512.5"/>
    <n v="28002"/>
    <m/>
    <n v="25201.8"/>
    <n v="363714.3"/>
    <n v="2.1499999999999999E-4"/>
    <n v="78.198574499999992"/>
    <n v="0"/>
    <n v="0"/>
    <n v="0"/>
    <n v="2.41E-4"/>
    <n v="0"/>
    <n v="78.198574499999992"/>
  </r>
  <r>
    <x v="3"/>
    <x v="17"/>
    <s v="123-North View Fire Dist"/>
    <x v="39"/>
    <n v="9004"/>
    <n v="0.9"/>
    <n v="442500"/>
    <n v="66375"/>
    <n v="338512.5"/>
    <n v="28002"/>
    <m/>
    <n v="25201.8"/>
    <n v="363714.3"/>
    <n v="8.9800000000000004E-4"/>
    <n v="326.61544140000001"/>
    <n v="0"/>
    <n v="0"/>
    <n v="0"/>
    <n v="1.0369999999999999E-3"/>
    <n v="0"/>
    <n v="326.61544140000001"/>
  </r>
  <r>
    <x v="3"/>
    <x v="17"/>
    <s v="137-Charter School Weber"/>
    <x v="39"/>
    <n v="9004"/>
    <n v="0.9"/>
    <n v="442500"/>
    <n v="66375"/>
    <n v="338512.5"/>
    <n v="28002"/>
    <m/>
    <n v="25201.8"/>
    <n v="363714.3"/>
    <n v="6.6000000000000005E-5"/>
    <n v="24.005143800000003"/>
    <n v="0"/>
    <n v="0"/>
    <n v="0"/>
    <n v="6.2000000000000003E-5"/>
    <n v="0"/>
    <n v="24.005143800000003"/>
  </r>
  <r>
    <x v="3"/>
    <x v="17"/>
    <s v="146-Weber County Flood Control"/>
    <x v="39"/>
    <n v="9004"/>
    <n v="0.9"/>
    <n v="442500"/>
    <n v="66375"/>
    <n v="338512.5"/>
    <n v="28002"/>
    <m/>
    <n v="25201.8"/>
    <n v="363714.3"/>
    <n v="4.6E-5"/>
    <n v="16.730857799999999"/>
    <n v="0"/>
    <n v="0"/>
    <n v="0"/>
    <n v="2.5999999999999998E-5"/>
    <n v="0"/>
    <n v="16.730857799999999"/>
  </r>
  <r>
    <x v="3"/>
    <x v="17"/>
    <s v="001-Weber County General Fund          "/>
    <x v="40"/>
    <n v="9400"/>
    <n v="0.9"/>
    <n v="6686028"/>
    <n v="2940197"/>
    <n v="3371247.9"/>
    <n v="268267"/>
    <m/>
    <n v="241440.30000000002"/>
    <n v="3612688.2"/>
    <n v="1.4239999999999999E-3"/>
    <n v="5144.4679968"/>
    <n v="412867"/>
    <n v="73915"/>
    <n v="305056.8"/>
    <n v="1.72E-3"/>
    <n v="524.69769599999995"/>
    <n v="5669.1656928000002"/>
  </r>
  <r>
    <x v="3"/>
    <x v="17"/>
    <s v="002-Weber County G O Bond Fund         "/>
    <x v="40"/>
    <n v="9400"/>
    <n v="0.9"/>
    <n v="6686028"/>
    <n v="2940197"/>
    <n v="3371247.9"/>
    <n v="268267"/>
    <m/>
    <n v="241440.30000000002"/>
    <n v="3612688.2"/>
    <n v="1.4100000000000001E-4"/>
    <n v="509.38903620000008"/>
    <n v="412867"/>
    <n v="73915"/>
    <n v="305056.8"/>
    <n v="1.85E-4"/>
    <n v="56.435507999999999"/>
    <n v="565.8245442000001"/>
  </r>
  <r>
    <x v="3"/>
    <x v="17"/>
    <s v="003-Library                            "/>
    <x v="40"/>
    <n v="9400"/>
    <n v="0.9"/>
    <n v="6686028"/>
    <n v="2940197"/>
    <n v="3371247.9"/>
    <n v="268267"/>
    <m/>
    <n v="241440.30000000002"/>
    <n v="3612688.2"/>
    <n v="4.7399999999999997E-4"/>
    <n v="1712.4142068000001"/>
    <n v="412867"/>
    <n v="73915"/>
    <n v="305056.8"/>
    <n v="4.5800000000000002E-4"/>
    <n v="139.71601440000001"/>
    <n v="1852.1302212000001"/>
  </r>
  <r>
    <x v="3"/>
    <x v="17"/>
    <s v="005-Weber School District              "/>
    <x v="40"/>
    <n v="9400"/>
    <n v="0.9"/>
    <n v="6686028"/>
    <n v="2940197"/>
    <n v="3371247.9"/>
    <n v="268267"/>
    <m/>
    <n v="241440.30000000002"/>
    <n v="3612688.2"/>
    <n v="5.4999999999999997E-3"/>
    <n v="19869.785100000001"/>
    <n v="412867"/>
    <n v="73915"/>
    <n v="305056.8"/>
    <n v="5.8060000000000004E-3"/>
    <n v="1771.1597808000001"/>
    <n v="21640.944880800002"/>
  </r>
  <r>
    <x v="3"/>
    <x v="17"/>
    <s v="006-Statewide School Basic Levy"/>
    <x v="40"/>
    <n v="9400"/>
    <n v="0.9"/>
    <n v="6686028"/>
    <n v="2940197"/>
    <n v="3371247.9"/>
    <n v="268267"/>
    <m/>
    <n v="241440.30000000002"/>
    <n v="3612688.2"/>
    <n v="0"/>
    <n v="0"/>
    <n v="412867"/>
    <n v="73915"/>
    <n v="305056.8"/>
    <n v="0"/>
    <n v="0"/>
    <n v="0"/>
  </r>
  <r>
    <x v="3"/>
    <x v="17"/>
    <s v="007-Mosquito Abatement Distr           "/>
    <x v="40"/>
    <n v="9400"/>
    <n v="0.9"/>
    <n v="6686028"/>
    <n v="2940197"/>
    <n v="3371247.9"/>
    <n v="268267"/>
    <m/>
    <n v="241440.30000000002"/>
    <n v="3612688.2"/>
    <n v="8.3999999999999995E-5"/>
    <n v="303.46580879999999"/>
    <n v="412867"/>
    <n v="73915"/>
    <n v="305056.8"/>
    <n v="9.3999999999999994E-5"/>
    <n v="28.675339199999996"/>
    <n v="332.14114799999999"/>
  </r>
  <r>
    <x v="3"/>
    <x v="17"/>
    <s v="008-Weber Basin Water - General        "/>
    <x v="40"/>
    <n v="9400"/>
    <n v="0.9"/>
    <n v="6686028"/>
    <n v="2940197"/>
    <n v="3371247.9"/>
    <n v="268267"/>
    <m/>
    <n v="241440.30000000002"/>
    <n v="3612688.2"/>
    <n v="1.3200000000000001E-4"/>
    <n v="476.87484240000003"/>
    <n v="412867"/>
    <n v="73915"/>
    <n v="305056.8"/>
    <n v="1.46E-4"/>
    <n v="44.538292800000001"/>
    <n v="521.41313520000006"/>
  </r>
  <r>
    <x v="3"/>
    <x v="17"/>
    <s v="017-Central Weber Sewer Distr          "/>
    <x v="40"/>
    <n v="9400"/>
    <n v="0.9"/>
    <n v="6686028"/>
    <n v="2940197"/>
    <n v="3371247.9"/>
    <n v="268267"/>
    <m/>
    <n v="241440.30000000002"/>
    <n v="3612688.2"/>
    <n v="5.0299999999999997E-4"/>
    <n v="1817.1821646000001"/>
    <n v="412867"/>
    <n v="73915"/>
    <n v="305056.8"/>
    <n v="5.6400000000000005E-4"/>
    <n v="172.05203520000001"/>
    <n v="1989.2341998000002"/>
  </r>
  <r>
    <x v="3"/>
    <x v="17"/>
    <s v="019-Ben Lomond Cemetery Distr"/>
    <x v="40"/>
    <n v="9400"/>
    <n v="0.9"/>
    <n v="6686028"/>
    <n v="2940197"/>
    <n v="3371247.9"/>
    <n v="268267"/>
    <m/>
    <n v="241440.30000000002"/>
    <n v="3612688.2"/>
    <n v="4.6999999999999997E-5"/>
    <n v="169.79634540000001"/>
    <n v="412867"/>
    <n v="73915"/>
    <n v="305056.8"/>
    <n v="5.3999999999999998E-5"/>
    <n v="16.473067199999999"/>
    <n v="186.26941260000001"/>
  </r>
  <r>
    <x v="3"/>
    <x v="17"/>
    <s v="031-Pleasant View City"/>
    <x v="40"/>
    <n v="9400"/>
    <n v="0.9"/>
    <n v="6686028"/>
    <n v="2940197"/>
    <n v="3371247.9"/>
    <n v="268267"/>
    <m/>
    <n v="241440.30000000002"/>
    <n v="3612688.2"/>
    <n v="9.2199999999999997E-4"/>
    <n v="3330.8985204000001"/>
    <n v="412867"/>
    <n v="73915"/>
    <n v="305056.8"/>
    <n v="1.0759999999999999E-3"/>
    <n v="328.24111679999999"/>
    <n v="3659.1396371999999"/>
  </r>
  <r>
    <x v="3"/>
    <x v="17"/>
    <s v="038-Weber / Morgan Health              "/>
    <x v="40"/>
    <n v="9400"/>
    <n v="0.9"/>
    <n v="6686028"/>
    <n v="2940197"/>
    <n v="3371247.9"/>
    <n v="268267"/>
    <m/>
    <n v="241440.30000000002"/>
    <n v="3612688.2"/>
    <n v="8.2000000000000001E-5"/>
    <n v="296.24043240000003"/>
    <n v="412867"/>
    <n v="73915"/>
    <n v="305056.8"/>
    <n v="9.2E-5"/>
    <n v="28.065225599999998"/>
    <n v="324.30565800000005"/>
  </r>
  <r>
    <x v="3"/>
    <x v="17"/>
    <s v="055-Paramedic Fund                     "/>
    <x v="40"/>
    <n v="9400"/>
    <n v="0.9"/>
    <n v="6686028"/>
    <n v="2940197"/>
    <n v="3371247.9"/>
    <n v="268267"/>
    <m/>
    <n v="241440.30000000002"/>
    <n v="3612688.2"/>
    <n v="1.36E-4"/>
    <n v="491.32559520000001"/>
    <n v="412867"/>
    <n v="73915"/>
    <n v="305056.8"/>
    <n v="1.35E-4"/>
    <n v="41.182668"/>
    <n v="532.50826319999999"/>
  </r>
  <r>
    <x v="3"/>
    <x v="17"/>
    <s v="071-Assess &amp; Collect / State           "/>
    <x v="40"/>
    <n v="9400"/>
    <n v="0"/>
    <n v="6686028"/>
    <n v="2940197"/>
    <n v="0"/>
    <n v="268267"/>
    <m/>
    <n v="0"/>
    <n v="0"/>
    <n v="1.2E-5"/>
    <n v="0"/>
    <n v="412867"/>
    <n v="73915"/>
    <n v="0"/>
    <n v="1.2E-5"/>
    <n v="0"/>
    <n v="0"/>
  </r>
  <r>
    <x v="3"/>
    <x v="17"/>
    <s v="072-Assess &amp; Collect / County          "/>
    <x v="40"/>
    <n v="9400"/>
    <n v="0"/>
    <n v="6686028"/>
    <n v="2940197"/>
    <n v="0"/>
    <n v="268267"/>
    <m/>
    <n v="0"/>
    <n v="0"/>
    <n v="2.14E-4"/>
    <n v="0"/>
    <n v="412867"/>
    <n v="73915"/>
    <n v="0"/>
    <n v="2.4000000000000001E-4"/>
    <n v="0"/>
    <n v="0"/>
  </r>
  <r>
    <x v="3"/>
    <x v="17"/>
    <s v="104-Weber School Judgment Levy"/>
    <x v="40"/>
    <n v="9400"/>
    <n v="0.9"/>
    <n v="6686028"/>
    <n v="2940197"/>
    <n v="3371247.9"/>
    <n v="268267"/>
    <m/>
    <n v="241440.30000000002"/>
    <n v="3612688.2"/>
    <n v="0"/>
    <n v="0"/>
    <n v="412867"/>
    <n v="73915"/>
    <n v="305056.8"/>
    <n v="0"/>
    <n v="0"/>
    <n v="0"/>
  </r>
  <r>
    <x v="3"/>
    <x v="17"/>
    <s v="115-Pleasant View Redev Bus Park  #1"/>
    <x v="40"/>
    <n v="9400"/>
    <n v="0.9"/>
    <n v="6686028"/>
    <n v="2940197"/>
    <n v="3371247.9"/>
    <n v="268267"/>
    <m/>
    <n v="241440.30000000002"/>
    <n v="3612688.2"/>
    <n v="0"/>
    <n v="0"/>
    <n v="412867"/>
    <n v="73915"/>
    <n v="305056.8"/>
    <n v="0"/>
    <n v="0"/>
    <n v="0"/>
  </r>
  <r>
    <x v="3"/>
    <x v="17"/>
    <s v="117-Weber Area 911 And Em Serv         "/>
    <x v="40"/>
    <n v="9400"/>
    <n v="0.9"/>
    <n v="6686028"/>
    <n v="2940197"/>
    <n v="3371247.9"/>
    <n v="268267"/>
    <m/>
    <n v="241440.30000000002"/>
    <n v="3612688.2"/>
    <n v="2.1499999999999999E-4"/>
    <n v="776.72796300000005"/>
    <n v="412867"/>
    <n v="73915"/>
    <n v="305056.8"/>
    <n v="2.41E-4"/>
    <n v="73.518688799999993"/>
    <n v="850.2466518"/>
  </r>
  <r>
    <x v="3"/>
    <x v="17"/>
    <s v="123-North View Fire Dist"/>
    <x v="40"/>
    <n v="9400"/>
    <n v="0.9"/>
    <n v="6686028"/>
    <n v="2940197"/>
    <n v="3371247.9"/>
    <n v="268267"/>
    <m/>
    <n v="241440.30000000002"/>
    <n v="3612688.2"/>
    <n v="8.9800000000000004E-4"/>
    <n v="3244.1940036000001"/>
    <n v="412867"/>
    <n v="73915"/>
    <n v="305056.8"/>
    <n v="1.0369999999999999E-3"/>
    <n v="316.34390159999998"/>
    <n v="3560.5379051999998"/>
  </r>
  <r>
    <x v="3"/>
    <x v="17"/>
    <s v="137-Charter School Weber"/>
    <x v="40"/>
    <n v="9400"/>
    <n v="0.9"/>
    <n v="6686028"/>
    <n v="2940197"/>
    <n v="3371247.9"/>
    <n v="268267"/>
    <m/>
    <n v="241440.30000000002"/>
    <n v="3612688.2"/>
    <n v="6.6000000000000005E-5"/>
    <n v="238.43742120000002"/>
    <n v="412867"/>
    <n v="73915"/>
    <n v="305056.8"/>
    <n v="6.2000000000000003E-5"/>
    <n v="18.913521599999999"/>
    <n v="257.35094280000004"/>
  </r>
  <r>
    <x v="3"/>
    <x v="17"/>
    <s v="146-Weber County Flood Control"/>
    <x v="40"/>
    <n v="9400"/>
    <n v="0.9"/>
    <n v="6686028"/>
    <n v="2940197"/>
    <n v="3371247.9"/>
    <n v="268267"/>
    <m/>
    <n v="241440.30000000002"/>
    <n v="3612688.2"/>
    <n v="4.6E-5"/>
    <n v="166.1836572"/>
    <n v="412867"/>
    <n v="73915"/>
    <n v="305056.8"/>
    <n v="2.5999999999999998E-5"/>
    <n v="7.9314767999999995"/>
    <n v="174.11513400000001"/>
  </r>
  <r>
    <x v="3"/>
    <x v="17"/>
    <s v="001-Weber County General Fund          "/>
    <x v="41"/>
    <n v="9400"/>
    <n v="0.9"/>
    <n v="0"/>
    <m/>
    <n v="0"/>
    <n v="0"/>
    <m/>
    <n v="0"/>
    <n v="0"/>
    <n v="1.4239999999999999E-3"/>
    <n v="0"/>
    <n v="0"/>
    <m/>
    <n v="0"/>
    <n v="1.72E-3"/>
    <n v="0"/>
    <n v="0"/>
  </r>
  <r>
    <x v="3"/>
    <x v="17"/>
    <s v="002-Weber County G O Bond Fund         "/>
    <x v="41"/>
    <n v="9400"/>
    <n v="0.9"/>
    <n v="0"/>
    <m/>
    <n v="0"/>
    <n v="0"/>
    <m/>
    <n v="0"/>
    <n v="0"/>
    <n v="1.4100000000000001E-4"/>
    <n v="0"/>
    <n v="0"/>
    <m/>
    <n v="0"/>
    <n v="1.85E-4"/>
    <n v="0"/>
    <n v="0"/>
  </r>
  <r>
    <x v="3"/>
    <x v="17"/>
    <s v="003-Library                            "/>
    <x v="41"/>
    <n v="9400"/>
    <n v="0.9"/>
    <n v="0"/>
    <m/>
    <n v="0"/>
    <n v="0"/>
    <m/>
    <n v="0"/>
    <n v="0"/>
    <n v="4.7399999999999997E-4"/>
    <n v="0"/>
    <n v="0"/>
    <m/>
    <n v="0"/>
    <n v="4.5800000000000002E-4"/>
    <n v="0"/>
    <n v="0"/>
  </r>
  <r>
    <x v="3"/>
    <x v="17"/>
    <s v="005-Weber School District              "/>
    <x v="41"/>
    <n v="9400"/>
    <n v="0.9"/>
    <n v="0"/>
    <m/>
    <n v="0"/>
    <n v="0"/>
    <m/>
    <n v="0"/>
    <n v="0"/>
    <n v="5.4999999999999997E-3"/>
    <n v="0"/>
    <n v="0"/>
    <m/>
    <n v="0"/>
    <n v="5.8060000000000004E-3"/>
    <n v="0"/>
    <n v="0"/>
  </r>
  <r>
    <x v="3"/>
    <x v="17"/>
    <s v="006-Statewide School Basic Levy"/>
    <x v="41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7"/>
    <s v="007-Mosquito Abatement Distr           "/>
    <x v="41"/>
    <n v="9400"/>
    <n v="0.9"/>
    <n v="0"/>
    <m/>
    <n v="0"/>
    <n v="0"/>
    <m/>
    <n v="0"/>
    <n v="0"/>
    <n v="8.3999999999999995E-5"/>
    <n v="0"/>
    <n v="0"/>
    <m/>
    <n v="0"/>
    <n v="9.3999999999999994E-5"/>
    <n v="0"/>
    <n v="0"/>
  </r>
  <r>
    <x v="3"/>
    <x v="17"/>
    <s v="008-Weber Basin Water - General        "/>
    <x v="41"/>
    <n v="9400"/>
    <n v="0.9"/>
    <n v="0"/>
    <m/>
    <n v="0"/>
    <n v="0"/>
    <m/>
    <n v="0"/>
    <n v="0"/>
    <n v="1.3200000000000001E-4"/>
    <n v="0"/>
    <n v="0"/>
    <m/>
    <n v="0"/>
    <n v="1.46E-4"/>
    <n v="0"/>
    <n v="0"/>
  </r>
  <r>
    <x v="3"/>
    <x v="17"/>
    <s v="019-Ben Lomond Cemetery Distr"/>
    <x v="41"/>
    <n v="9400"/>
    <n v="0.9"/>
    <n v="0"/>
    <m/>
    <n v="0"/>
    <n v="0"/>
    <m/>
    <n v="0"/>
    <n v="0"/>
    <n v="4.6999999999999997E-5"/>
    <n v="0"/>
    <n v="0"/>
    <m/>
    <n v="0"/>
    <n v="5.3999999999999998E-5"/>
    <n v="0"/>
    <n v="0"/>
  </r>
  <r>
    <x v="3"/>
    <x v="17"/>
    <s v="031-Pleasant View City"/>
    <x v="41"/>
    <n v="9400"/>
    <n v="0.9"/>
    <n v="0"/>
    <m/>
    <n v="0"/>
    <n v="0"/>
    <m/>
    <n v="0"/>
    <n v="0"/>
    <n v="9.2199999999999997E-4"/>
    <n v="0"/>
    <n v="0"/>
    <m/>
    <n v="0"/>
    <n v="1.0759999999999999E-3"/>
    <n v="0"/>
    <n v="0"/>
  </r>
  <r>
    <x v="3"/>
    <x v="17"/>
    <s v="038-Weber / Morgan Health              "/>
    <x v="41"/>
    <n v="9400"/>
    <n v="0.9"/>
    <n v="0"/>
    <m/>
    <n v="0"/>
    <n v="0"/>
    <m/>
    <n v="0"/>
    <n v="0"/>
    <n v="8.2000000000000001E-5"/>
    <n v="0"/>
    <n v="0"/>
    <m/>
    <n v="0"/>
    <n v="9.2E-5"/>
    <n v="0"/>
    <n v="0"/>
  </r>
  <r>
    <x v="3"/>
    <x v="17"/>
    <s v="055-Paramedic Fund                     "/>
    <x v="41"/>
    <n v="9400"/>
    <n v="0.9"/>
    <n v="0"/>
    <m/>
    <n v="0"/>
    <n v="0"/>
    <m/>
    <n v="0"/>
    <n v="0"/>
    <n v="1.36E-4"/>
    <n v="0"/>
    <n v="0"/>
    <m/>
    <n v="0"/>
    <n v="1.35E-4"/>
    <n v="0"/>
    <n v="0"/>
  </r>
  <r>
    <x v="3"/>
    <x v="17"/>
    <s v="071-Assess &amp; Collect / State           "/>
    <x v="41"/>
    <n v="9400"/>
    <n v="0"/>
    <n v="0"/>
    <m/>
    <n v="0"/>
    <n v="0"/>
    <m/>
    <n v="0"/>
    <n v="0"/>
    <n v="1.2E-5"/>
    <n v="0"/>
    <n v="0"/>
    <m/>
    <n v="0"/>
    <n v="1.2E-5"/>
    <n v="0"/>
    <n v="0"/>
  </r>
  <r>
    <x v="3"/>
    <x v="17"/>
    <s v="072-Assess &amp; Collect / County          "/>
    <x v="41"/>
    <n v="9400"/>
    <n v="0"/>
    <n v="0"/>
    <m/>
    <n v="0"/>
    <n v="0"/>
    <m/>
    <n v="0"/>
    <n v="0"/>
    <n v="2.14E-4"/>
    <n v="0"/>
    <n v="0"/>
    <m/>
    <n v="0"/>
    <n v="2.4000000000000001E-4"/>
    <n v="0"/>
    <n v="0"/>
  </r>
  <r>
    <x v="3"/>
    <x v="17"/>
    <s v="104-Weber School Judgment Levy"/>
    <x v="41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7"/>
    <s v="115-Pleasant View Redev Bus Park  #1"/>
    <x v="41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7"/>
    <s v="117-Weber Area 911 And Em Serv         "/>
    <x v="41"/>
    <n v="9400"/>
    <n v="0.9"/>
    <n v="0"/>
    <m/>
    <n v="0"/>
    <n v="0"/>
    <m/>
    <n v="0"/>
    <n v="0"/>
    <n v="2.1499999999999999E-4"/>
    <n v="0"/>
    <n v="0"/>
    <m/>
    <n v="0"/>
    <n v="2.41E-4"/>
    <n v="0"/>
    <n v="0"/>
  </r>
  <r>
    <x v="3"/>
    <x v="17"/>
    <s v="123-North View Fire Dist"/>
    <x v="41"/>
    <n v="9400"/>
    <n v="0.9"/>
    <n v="0"/>
    <m/>
    <n v="0"/>
    <n v="0"/>
    <m/>
    <n v="0"/>
    <n v="0"/>
    <n v="8.9800000000000004E-4"/>
    <n v="0"/>
    <n v="0"/>
    <m/>
    <n v="0"/>
    <n v="1.0369999999999999E-3"/>
    <n v="0"/>
    <n v="0"/>
  </r>
  <r>
    <x v="3"/>
    <x v="17"/>
    <s v="137-Charter School Weber"/>
    <x v="41"/>
    <n v="9400"/>
    <n v="0.9"/>
    <n v="0"/>
    <m/>
    <n v="0"/>
    <n v="0"/>
    <m/>
    <n v="0"/>
    <n v="0"/>
    <n v="6.6000000000000005E-5"/>
    <n v="0"/>
    <n v="0"/>
    <m/>
    <n v="0"/>
    <n v="6.2000000000000003E-5"/>
    <n v="0"/>
    <n v="0"/>
  </r>
  <r>
    <x v="3"/>
    <x v="17"/>
    <s v="146-Weber County Flood Control"/>
    <x v="41"/>
    <n v="9400"/>
    <n v="0.9"/>
    <n v="0"/>
    <m/>
    <n v="0"/>
    <n v="0"/>
    <m/>
    <n v="0"/>
    <n v="0"/>
    <n v="4.6E-5"/>
    <n v="0"/>
    <n v="0"/>
    <m/>
    <n v="0"/>
    <n v="2.5999999999999998E-5"/>
    <n v="0"/>
    <n v="0"/>
  </r>
  <r>
    <x v="3"/>
    <x v="17"/>
    <s v="001-Weber County General Fund          "/>
    <x v="42"/>
    <n v="9401"/>
    <n v="0.9"/>
    <n v="0"/>
    <n v="83843"/>
    <n v="-75458.7"/>
    <n v="0"/>
    <m/>
    <n v="0"/>
    <n v="-75458.7"/>
    <n v="1.4239999999999999E-3"/>
    <n v="-107.45318879999999"/>
    <n v="0"/>
    <n v="0"/>
    <n v="0"/>
    <n v="1.72E-3"/>
    <n v="0"/>
    <n v="-107.45318879999999"/>
  </r>
  <r>
    <x v="3"/>
    <x v="17"/>
    <s v="002-Weber County G O Bond Fund         "/>
    <x v="42"/>
    <n v="9401"/>
    <n v="0.9"/>
    <n v="0"/>
    <n v="83843"/>
    <n v="-75458.7"/>
    <n v="0"/>
    <m/>
    <n v="0"/>
    <n v="-75458.7"/>
    <n v="1.4100000000000001E-4"/>
    <n v="-10.639676700000001"/>
    <n v="0"/>
    <n v="0"/>
    <n v="0"/>
    <n v="1.85E-4"/>
    <n v="0"/>
    <n v="-10.639676700000001"/>
  </r>
  <r>
    <x v="3"/>
    <x v="17"/>
    <s v="003-Library                            "/>
    <x v="42"/>
    <n v="9401"/>
    <n v="0.9"/>
    <n v="0"/>
    <n v="83843"/>
    <n v="-75458.7"/>
    <n v="0"/>
    <m/>
    <n v="0"/>
    <n v="-75458.7"/>
    <n v="4.7399999999999997E-4"/>
    <n v="-35.767423799999996"/>
    <n v="0"/>
    <n v="0"/>
    <n v="0"/>
    <n v="4.5800000000000002E-4"/>
    <n v="0"/>
    <n v="-35.767423799999996"/>
  </r>
  <r>
    <x v="3"/>
    <x v="17"/>
    <s v="005-Weber School District              "/>
    <x v="42"/>
    <n v="9401"/>
    <n v="0.9"/>
    <n v="0"/>
    <n v="83843"/>
    <n v="-75458.7"/>
    <n v="0"/>
    <m/>
    <n v="0"/>
    <n v="-75458.7"/>
    <n v="5.4999999999999997E-3"/>
    <n v="-415.02284999999995"/>
    <n v="0"/>
    <n v="0"/>
    <n v="0"/>
    <n v="5.8060000000000004E-3"/>
    <n v="0"/>
    <n v="-415.02284999999995"/>
  </r>
  <r>
    <x v="3"/>
    <x v="17"/>
    <s v="006-Statewide School Basic Levy"/>
    <x v="42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7"/>
    <s v="007-Mosquito Abatement Distr           "/>
    <x v="42"/>
    <n v="9401"/>
    <n v="0.9"/>
    <n v="0"/>
    <n v="83843"/>
    <n v="-75458.7"/>
    <n v="0"/>
    <m/>
    <n v="0"/>
    <n v="-75458.7"/>
    <n v="8.3999999999999995E-5"/>
    <n v="-6.3385307999999991"/>
    <n v="0"/>
    <n v="0"/>
    <n v="0"/>
    <n v="9.3999999999999994E-5"/>
    <n v="0"/>
    <n v="-6.3385307999999991"/>
  </r>
  <r>
    <x v="3"/>
    <x v="17"/>
    <s v="008-Weber Basin Water - General        "/>
    <x v="42"/>
    <n v="9401"/>
    <n v="0.9"/>
    <n v="0"/>
    <n v="83843"/>
    <n v="-75458.7"/>
    <n v="0"/>
    <m/>
    <n v="0"/>
    <n v="-75458.7"/>
    <n v="1.3200000000000001E-4"/>
    <n v="-9.9605484000000004"/>
    <n v="0"/>
    <n v="0"/>
    <n v="0"/>
    <n v="1.46E-4"/>
    <n v="0"/>
    <n v="-9.9605484000000004"/>
  </r>
  <r>
    <x v="3"/>
    <x v="17"/>
    <s v="019-Ben Lomond Cemetery Distr"/>
    <x v="42"/>
    <n v="9401"/>
    <n v="0.9"/>
    <n v="0"/>
    <n v="83843"/>
    <n v="-75458.7"/>
    <n v="0"/>
    <m/>
    <n v="0"/>
    <n v="-75458.7"/>
    <n v="4.6999999999999997E-5"/>
    <n v="-3.5465588999999995"/>
    <n v="0"/>
    <n v="0"/>
    <n v="0"/>
    <n v="5.3999999999999998E-5"/>
    <n v="0"/>
    <n v="-3.5465588999999995"/>
  </r>
  <r>
    <x v="3"/>
    <x v="17"/>
    <s v="031-Pleasant View City"/>
    <x v="42"/>
    <n v="9401"/>
    <n v="0.9"/>
    <n v="0"/>
    <n v="83843"/>
    <n v="-75458.7"/>
    <n v="0"/>
    <m/>
    <n v="0"/>
    <n v="-75458.7"/>
    <n v="9.2199999999999997E-4"/>
    <n v="-69.572921399999998"/>
    <n v="0"/>
    <n v="0"/>
    <n v="0"/>
    <n v="1.0759999999999999E-3"/>
    <n v="0"/>
    <n v="-69.572921399999998"/>
  </r>
  <r>
    <x v="3"/>
    <x v="17"/>
    <s v="038-Weber / Morgan Health              "/>
    <x v="42"/>
    <n v="9401"/>
    <n v="0.9"/>
    <n v="0"/>
    <n v="83843"/>
    <n v="-75458.7"/>
    <n v="0"/>
    <m/>
    <n v="0"/>
    <n v="-75458.7"/>
    <n v="8.2000000000000001E-5"/>
    <n v="-6.1876134"/>
    <n v="0"/>
    <n v="0"/>
    <n v="0"/>
    <n v="9.2E-5"/>
    <n v="0"/>
    <n v="-6.1876134"/>
  </r>
  <r>
    <x v="3"/>
    <x v="17"/>
    <s v="055-Paramedic Fund                     "/>
    <x v="42"/>
    <n v="9401"/>
    <n v="0.9"/>
    <n v="0"/>
    <n v="83843"/>
    <n v="-75458.7"/>
    <n v="0"/>
    <m/>
    <n v="0"/>
    <n v="-75458.7"/>
    <n v="1.36E-4"/>
    <n v="-10.2623832"/>
    <n v="0"/>
    <n v="0"/>
    <n v="0"/>
    <n v="1.35E-4"/>
    <n v="0"/>
    <n v="-10.2623832"/>
  </r>
  <r>
    <x v="3"/>
    <x v="17"/>
    <s v="071-Assess &amp; Collect / State           "/>
    <x v="42"/>
    <n v="9401"/>
    <n v="0"/>
    <n v="0"/>
    <n v="83843"/>
    <n v="0"/>
    <n v="0"/>
    <m/>
    <n v="0"/>
    <n v="0"/>
    <n v="1.2E-5"/>
    <n v="0"/>
    <n v="0"/>
    <n v="0"/>
    <n v="0"/>
    <n v="1.2E-5"/>
    <n v="0"/>
    <n v="0"/>
  </r>
  <r>
    <x v="3"/>
    <x v="17"/>
    <s v="072-Assess &amp; Collect / County          "/>
    <x v="42"/>
    <n v="9401"/>
    <n v="0"/>
    <n v="0"/>
    <n v="83843"/>
    <n v="0"/>
    <n v="0"/>
    <m/>
    <n v="0"/>
    <n v="0"/>
    <n v="2.14E-4"/>
    <n v="0"/>
    <n v="0"/>
    <n v="0"/>
    <n v="0"/>
    <n v="2.4000000000000001E-4"/>
    <n v="0"/>
    <n v="0"/>
  </r>
  <r>
    <x v="3"/>
    <x v="17"/>
    <s v="104-Weber School Judgment Levy"/>
    <x v="42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7"/>
    <s v="115-Pleasant View Redev Bus Park  #1"/>
    <x v="42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7"/>
    <s v="117-Weber Area 911 And Em Serv         "/>
    <x v="42"/>
    <n v="9401"/>
    <n v="0.9"/>
    <n v="0"/>
    <n v="83843"/>
    <n v="-75458.7"/>
    <n v="0"/>
    <m/>
    <n v="0"/>
    <n v="-75458.7"/>
    <n v="2.1499999999999999E-4"/>
    <n v="-16.223620499999999"/>
    <n v="0"/>
    <n v="0"/>
    <n v="0"/>
    <n v="2.41E-4"/>
    <n v="0"/>
    <n v="-16.223620499999999"/>
  </r>
  <r>
    <x v="3"/>
    <x v="17"/>
    <s v="123-North View Fire Dist"/>
    <x v="42"/>
    <n v="9401"/>
    <n v="0.9"/>
    <n v="0"/>
    <n v="83843"/>
    <n v="-75458.7"/>
    <n v="0"/>
    <m/>
    <n v="0"/>
    <n v="-75458.7"/>
    <n v="8.9800000000000004E-4"/>
    <n v="-67.761912600000002"/>
    <n v="0"/>
    <n v="0"/>
    <n v="0"/>
    <n v="1.0369999999999999E-3"/>
    <n v="0"/>
    <n v="-67.761912600000002"/>
  </r>
  <r>
    <x v="3"/>
    <x v="17"/>
    <s v="137-Charter School Weber"/>
    <x v="42"/>
    <n v="9401"/>
    <n v="0.9"/>
    <n v="0"/>
    <n v="83843"/>
    <n v="-75458.7"/>
    <n v="0"/>
    <m/>
    <n v="0"/>
    <n v="-75458.7"/>
    <n v="6.6000000000000005E-5"/>
    <n v="-4.9802742000000002"/>
    <n v="0"/>
    <n v="0"/>
    <n v="0"/>
    <n v="6.2000000000000003E-5"/>
    <n v="0"/>
    <n v="-4.9802742000000002"/>
  </r>
  <r>
    <x v="3"/>
    <x v="17"/>
    <s v="146-Weber County Flood Control"/>
    <x v="42"/>
    <n v="9401"/>
    <n v="0.9"/>
    <n v="0"/>
    <n v="83843"/>
    <n v="-75458.7"/>
    <n v="0"/>
    <m/>
    <n v="0"/>
    <n v="-75458.7"/>
    <n v="4.6E-5"/>
    <n v="-3.4711002"/>
    <n v="0"/>
    <n v="0"/>
    <n v="0"/>
    <n v="2.5999999999999998E-5"/>
    <n v="0"/>
    <n v="-3.4711002"/>
  </r>
  <r>
    <x v="4"/>
    <x v="18"/>
    <s v="001-Weber County General Fund          "/>
    <x v="43"/>
    <n v="8206"/>
    <n v="1"/>
    <n v="44340349"/>
    <n v="8593726"/>
    <n v="35746623"/>
    <n v="273927"/>
    <m/>
    <n v="273927"/>
    <n v="36020550"/>
    <n v="1.4239999999999999E-3"/>
    <n v="51293.263199999994"/>
    <n v="2835070"/>
    <n v="210871"/>
    <n v="2624199"/>
    <n v="1.72E-3"/>
    <n v="4513.6222799999996"/>
    <n v="55806.885479999997"/>
  </r>
  <r>
    <x v="4"/>
    <x v="18"/>
    <s v="002-Weber County G O Bond Fund         "/>
    <x v="43"/>
    <n v="8206"/>
    <n v="1"/>
    <n v="44340349"/>
    <n v="8593726"/>
    <n v="35746623"/>
    <n v="273927"/>
    <m/>
    <n v="273927"/>
    <n v="36020550"/>
    <n v="1.4100000000000001E-4"/>
    <n v="5078.8975500000006"/>
    <n v="2835070"/>
    <n v="210871"/>
    <n v="2624199"/>
    <n v="1.85E-4"/>
    <n v="485.47681499999999"/>
    <n v="5564.3743650000006"/>
  </r>
  <r>
    <x v="4"/>
    <x v="18"/>
    <s v="003-Library                            "/>
    <x v="43"/>
    <n v="8206"/>
    <n v="1"/>
    <n v="44340349"/>
    <n v="8593726"/>
    <n v="35746623"/>
    <n v="273927"/>
    <m/>
    <n v="273927"/>
    <n v="36020550"/>
    <n v="4.7399999999999997E-4"/>
    <n v="17073.740699999998"/>
    <n v="2835070"/>
    <n v="210871"/>
    <n v="2624199"/>
    <n v="4.5800000000000002E-4"/>
    <n v="1201.8831420000001"/>
    <n v="18275.623841999997"/>
  </r>
  <r>
    <x v="4"/>
    <x v="18"/>
    <s v="005-Weber School District              "/>
    <x v="43"/>
    <n v="8206"/>
    <n v="1"/>
    <n v="44340349"/>
    <n v="8593726"/>
    <n v="35746623"/>
    <n v="273927"/>
    <m/>
    <n v="273927"/>
    <n v="36020550"/>
    <n v="5.4999999999999997E-3"/>
    <n v="198113.02499999999"/>
    <n v="2835070"/>
    <n v="210871"/>
    <n v="2624199"/>
    <n v="5.8060000000000004E-3"/>
    <n v="15236.099394000001"/>
    <n v="213349.12439399998"/>
  </r>
  <r>
    <x v="4"/>
    <x v="18"/>
    <s v="006-Statewide School Basic Levy"/>
    <x v="43"/>
    <n v="8206"/>
    <n v="1"/>
    <n v="44340349"/>
    <n v="8593726"/>
    <n v="35746623"/>
    <n v="273927"/>
    <m/>
    <n v="273927"/>
    <n v="36020550"/>
    <n v="0"/>
    <n v="0"/>
    <n v="2835070"/>
    <n v="210871"/>
    <n v="2624199"/>
    <n v="0"/>
    <n v="0"/>
    <n v="0"/>
  </r>
  <r>
    <x v="4"/>
    <x v="18"/>
    <s v="007-Mosquito Abatement Distr           "/>
    <x v="43"/>
    <n v="8206"/>
    <n v="1"/>
    <n v="44340349"/>
    <n v="8593726"/>
    <n v="35746623"/>
    <n v="273927"/>
    <m/>
    <n v="273927"/>
    <n v="36020550"/>
    <n v="8.3999999999999995E-5"/>
    <n v="3025.7261999999996"/>
    <n v="2835070"/>
    <n v="210871"/>
    <n v="2624199"/>
    <n v="9.3999999999999994E-5"/>
    <n v="246.67470599999999"/>
    <n v="3272.4009059999994"/>
  </r>
  <r>
    <x v="4"/>
    <x v="18"/>
    <s v="008-Weber Basin Water - General        "/>
    <x v="43"/>
    <n v="8206"/>
    <n v="1"/>
    <n v="44340349"/>
    <n v="8593726"/>
    <n v="35746623"/>
    <n v="273927"/>
    <m/>
    <n v="273927"/>
    <n v="36020550"/>
    <n v="1.3200000000000001E-4"/>
    <n v="4754.7126000000007"/>
    <n v="2835070"/>
    <n v="210871"/>
    <n v="2624199"/>
    <n v="1.46E-4"/>
    <n v="383.13305400000002"/>
    <n v="5137.8456540000006"/>
  </r>
  <r>
    <x v="4"/>
    <x v="18"/>
    <s v="010-Weber Basin Water - Riverdale"/>
    <x v="43"/>
    <n v="8206"/>
    <n v="1"/>
    <n v="44340349"/>
    <n v="8593726"/>
    <n v="35746623"/>
    <n v="273927"/>
    <m/>
    <n v="273927"/>
    <n v="36020550"/>
    <n v="0"/>
    <n v="0"/>
    <n v="2835070"/>
    <n v="210871"/>
    <n v="2624199"/>
    <n v="0"/>
    <n v="0"/>
    <n v="0"/>
  </r>
  <r>
    <x v="4"/>
    <x v="18"/>
    <s v="017-Central Weber Sewer Distr          "/>
    <x v="43"/>
    <n v="8206"/>
    <n v="1"/>
    <n v="44340349"/>
    <n v="8593726"/>
    <n v="35746623"/>
    <n v="273927"/>
    <m/>
    <n v="273927"/>
    <n v="36020550"/>
    <n v="5.0299999999999997E-4"/>
    <n v="18118.336649999997"/>
    <n v="2835070"/>
    <n v="210871"/>
    <n v="2624199"/>
    <n v="5.6400000000000005E-4"/>
    <n v="1480.0482360000001"/>
    <n v="19598.384885999996"/>
  </r>
  <r>
    <x v="4"/>
    <x v="18"/>
    <s v="032-Riverdale City"/>
    <x v="43"/>
    <n v="8206"/>
    <n v="1"/>
    <n v="44340349"/>
    <n v="8593726"/>
    <n v="35746623"/>
    <n v="273927"/>
    <m/>
    <n v="273927"/>
    <n v="36020550"/>
    <n v="8.4800000000000001E-4"/>
    <n v="30545.4264"/>
    <n v="2835070"/>
    <n v="210871"/>
    <n v="2624199"/>
    <n v="9.2100000000000005E-4"/>
    <n v="2416.887279"/>
    <n v="32962.313678999999"/>
  </r>
  <r>
    <x v="4"/>
    <x v="18"/>
    <s v="038-Weber / Morgan Health              "/>
    <x v="43"/>
    <n v="8206"/>
    <n v="1"/>
    <n v="44340349"/>
    <n v="8593726"/>
    <n v="35746623"/>
    <n v="273927"/>
    <m/>
    <n v="273927"/>
    <n v="36020550"/>
    <n v="8.2000000000000001E-5"/>
    <n v="2953.6851000000001"/>
    <n v="2835070"/>
    <n v="210871"/>
    <n v="2624199"/>
    <n v="9.2E-5"/>
    <n v="241.42630800000001"/>
    <n v="3195.1114080000002"/>
  </r>
  <r>
    <x v="4"/>
    <x v="18"/>
    <s v="055-Paramedic Fund                     "/>
    <x v="43"/>
    <n v="8206"/>
    <n v="1"/>
    <n v="44340349"/>
    <n v="8593726"/>
    <n v="35746623"/>
    <n v="273927"/>
    <m/>
    <n v="273927"/>
    <n v="36020550"/>
    <n v="1.36E-4"/>
    <n v="4898.7947999999997"/>
    <n v="2835070"/>
    <n v="210871"/>
    <n v="2624199"/>
    <n v="1.35E-4"/>
    <n v="354.266865"/>
    <n v="5253.0616649999993"/>
  </r>
  <r>
    <x v="4"/>
    <x v="18"/>
    <s v="071-Assess &amp; Collect / State           "/>
    <x v="43"/>
    <n v="8206"/>
    <n v="0"/>
    <n v="44340349"/>
    <n v="8593726"/>
    <n v="0"/>
    <n v="273927"/>
    <m/>
    <n v="0"/>
    <n v="0"/>
    <n v="1.2E-5"/>
    <n v="0"/>
    <n v="2835070"/>
    <n v="210871"/>
    <n v="0"/>
    <n v="1.2E-5"/>
    <n v="0"/>
    <n v="0"/>
  </r>
  <r>
    <x v="4"/>
    <x v="18"/>
    <s v="072-Assess &amp; Collect / County          "/>
    <x v="43"/>
    <n v="8206"/>
    <n v="0"/>
    <n v="44340349"/>
    <n v="8593726"/>
    <n v="0"/>
    <n v="273927"/>
    <m/>
    <n v="0"/>
    <n v="0"/>
    <n v="2.14E-4"/>
    <n v="0"/>
    <n v="2835070"/>
    <n v="210871"/>
    <n v="0"/>
    <n v="2.4000000000000001E-4"/>
    <n v="0"/>
    <n v="0"/>
  </r>
  <r>
    <x v="4"/>
    <x v="18"/>
    <s v="104-Weber School Judgment Levy"/>
    <x v="43"/>
    <n v="8206"/>
    <n v="1"/>
    <n v="44340349"/>
    <n v="8593726"/>
    <n v="35746623"/>
    <n v="273927"/>
    <m/>
    <n v="273927"/>
    <n v="36020550"/>
    <n v="0"/>
    <n v="0"/>
    <n v="2835070"/>
    <n v="210871"/>
    <n v="2624199"/>
    <n v="0"/>
    <n v="0"/>
    <n v="0"/>
  </r>
  <r>
    <x v="4"/>
    <x v="18"/>
    <s v="114-Riverdale Redev 550 West"/>
    <x v="43"/>
    <n v="8206"/>
    <n v="1"/>
    <n v="44340349"/>
    <n v="8593726"/>
    <n v="35746623"/>
    <n v="273927"/>
    <m/>
    <n v="273927"/>
    <n v="36020550"/>
    <n v="0"/>
    <n v="0"/>
    <n v="2835070"/>
    <n v="210871"/>
    <n v="2624199"/>
    <n v="0"/>
    <n v="0"/>
    <n v="0"/>
  </r>
  <r>
    <x v="4"/>
    <x v="18"/>
    <s v="117-Weber Area 911 And Em Serv         "/>
    <x v="43"/>
    <n v="8206"/>
    <n v="1"/>
    <n v="44340349"/>
    <n v="8593726"/>
    <n v="35746623"/>
    <n v="273927"/>
    <m/>
    <n v="273927"/>
    <n v="36020550"/>
    <n v="2.1499999999999999E-4"/>
    <n v="7744.4182499999997"/>
    <n v="2835070"/>
    <n v="210871"/>
    <n v="2624199"/>
    <n v="2.41E-4"/>
    <n v="632.43195900000001"/>
    <n v="8376.8502090000002"/>
  </r>
  <r>
    <x v="4"/>
    <x v="18"/>
    <s v="137-Charter School Weber"/>
    <x v="43"/>
    <n v="8206"/>
    <n v="1"/>
    <n v="44340349"/>
    <n v="8593726"/>
    <n v="35746623"/>
    <n v="273927"/>
    <m/>
    <n v="273927"/>
    <n v="36020550"/>
    <n v="6.6000000000000005E-5"/>
    <n v="2377.3563000000004"/>
    <n v="2835070"/>
    <n v="210871"/>
    <n v="2624199"/>
    <n v="6.2000000000000003E-5"/>
    <n v="162.70033800000002"/>
    <n v="2540.0566380000005"/>
  </r>
  <r>
    <x v="4"/>
    <x v="18"/>
    <s v="146-Weber County Flood Control"/>
    <x v="43"/>
    <n v="8206"/>
    <n v="1"/>
    <n v="44340349"/>
    <n v="8593726"/>
    <n v="35746623"/>
    <n v="273927"/>
    <m/>
    <n v="273927"/>
    <n v="36020550"/>
    <n v="4.6E-5"/>
    <n v="1656.9453000000001"/>
    <n v="2835070"/>
    <n v="210871"/>
    <n v="2624199"/>
    <n v="2.5999999999999998E-5"/>
    <n v="68.229174"/>
    <n v="1725.1744740000001"/>
  </r>
  <r>
    <x v="4"/>
    <x v="18"/>
    <s v="001-Weber County General Fund          "/>
    <x v="44"/>
    <n v="8206"/>
    <n v="1"/>
    <n v="0"/>
    <m/>
    <n v="0"/>
    <n v="68249"/>
    <m/>
    <n v="68249"/>
    <n v="68249"/>
    <n v="1.4239999999999999E-3"/>
    <n v="97.186575999999988"/>
    <n v="0"/>
    <m/>
    <n v="0"/>
    <n v="1.72E-3"/>
    <n v="0"/>
    <n v="97.186575999999988"/>
  </r>
  <r>
    <x v="4"/>
    <x v="18"/>
    <s v="002-Weber County G O Bond Fund         "/>
    <x v="44"/>
    <n v="8206"/>
    <n v="1"/>
    <n v="0"/>
    <m/>
    <n v="0"/>
    <n v="68249"/>
    <m/>
    <n v="68249"/>
    <n v="68249"/>
    <n v="1.4100000000000001E-4"/>
    <n v="9.6231090000000012"/>
    <n v="0"/>
    <m/>
    <n v="0"/>
    <n v="1.85E-4"/>
    <n v="0"/>
    <n v="9.6231090000000012"/>
  </r>
  <r>
    <x v="4"/>
    <x v="18"/>
    <s v="003-Library                            "/>
    <x v="44"/>
    <n v="8206"/>
    <n v="1"/>
    <n v="0"/>
    <m/>
    <n v="0"/>
    <n v="68249"/>
    <m/>
    <n v="68249"/>
    <n v="68249"/>
    <n v="4.7399999999999997E-4"/>
    <n v="32.350026"/>
    <n v="0"/>
    <m/>
    <n v="0"/>
    <n v="4.5800000000000002E-4"/>
    <n v="0"/>
    <n v="32.350026"/>
  </r>
  <r>
    <x v="4"/>
    <x v="18"/>
    <s v="005-Weber School District              "/>
    <x v="44"/>
    <n v="8206"/>
    <n v="1"/>
    <n v="0"/>
    <m/>
    <n v="0"/>
    <n v="68249"/>
    <m/>
    <n v="68249"/>
    <n v="68249"/>
    <n v="5.4999999999999997E-3"/>
    <n v="375.36949999999996"/>
    <n v="0"/>
    <m/>
    <n v="0"/>
    <n v="5.8060000000000004E-3"/>
    <n v="0"/>
    <n v="375.36949999999996"/>
  </r>
  <r>
    <x v="4"/>
    <x v="18"/>
    <s v="006-Statewide School Basic Levy"/>
    <x v="44"/>
    <n v="8206"/>
    <n v="1"/>
    <n v="0"/>
    <m/>
    <n v="0"/>
    <n v="68249"/>
    <m/>
    <n v="68249"/>
    <n v="68249"/>
    <n v="0"/>
    <n v="0"/>
    <n v="0"/>
    <m/>
    <n v="0"/>
    <n v="0"/>
    <n v="0"/>
    <n v="0"/>
  </r>
  <r>
    <x v="4"/>
    <x v="18"/>
    <s v="007-Mosquito Abatement Distr           "/>
    <x v="44"/>
    <n v="8206"/>
    <n v="1"/>
    <n v="0"/>
    <m/>
    <n v="0"/>
    <n v="68249"/>
    <m/>
    <n v="68249"/>
    <n v="68249"/>
    <n v="8.3999999999999995E-5"/>
    <n v="5.7329159999999995"/>
    <n v="0"/>
    <m/>
    <n v="0"/>
    <n v="9.3999999999999994E-5"/>
    <n v="0"/>
    <n v="5.7329159999999995"/>
  </r>
  <r>
    <x v="4"/>
    <x v="18"/>
    <s v="008-Weber Basin Water - General        "/>
    <x v="44"/>
    <n v="8206"/>
    <n v="1"/>
    <n v="0"/>
    <m/>
    <n v="0"/>
    <n v="68249"/>
    <m/>
    <n v="68249"/>
    <n v="68249"/>
    <n v="1.3200000000000001E-4"/>
    <n v="9.0088680000000014"/>
    <n v="0"/>
    <m/>
    <n v="0"/>
    <n v="1.46E-4"/>
    <n v="0"/>
    <n v="9.0088680000000014"/>
  </r>
  <r>
    <x v="4"/>
    <x v="18"/>
    <s v="010-Weber Basin Water - Riverdale"/>
    <x v="44"/>
    <n v="8206"/>
    <n v="1"/>
    <n v="0"/>
    <m/>
    <n v="0"/>
    <n v="68249"/>
    <m/>
    <n v="68249"/>
    <n v="68249"/>
    <n v="0"/>
    <n v="0"/>
    <n v="0"/>
    <m/>
    <n v="0"/>
    <n v="0"/>
    <n v="0"/>
    <n v="0"/>
  </r>
  <r>
    <x v="4"/>
    <x v="18"/>
    <s v="032-Riverdale City"/>
    <x v="44"/>
    <n v="8206"/>
    <n v="1"/>
    <n v="0"/>
    <m/>
    <n v="0"/>
    <n v="68249"/>
    <m/>
    <n v="68249"/>
    <n v="68249"/>
    <n v="8.4800000000000001E-4"/>
    <n v="57.875152"/>
    <n v="0"/>
    <m/>
    <n v="0"/>
    <n v="9.2100000000000005E-4"/>
    <n v="0"/>
    <n v="57.875152"/>
  </r>
  <r>
    <x v="4"/>
    <x v="18"/>
    <s v="038-Weber / Morgan Health              "/>
    <x v="44"/>
    <n v="8206"/>
    <n v="1"/>
    <n v="0"/>
    <m/>
    <n v="0"/>
    <n v="68249"/>
    <m/>
    <n v="68249"/>
    <n v="68249"/>
    <n v="8.2000000000000001E-5"/>
    <n v="5.5964179999999999"/>
    <n v="0"/>
    <m/>
    <n v="0"/>
    <n v="9.2E-5"/>
    <n v="0"/>
    <n v="5.5964179999999999"/>
  </r>
  <r>
    <x v="4"/>
    <x v="18"/>
    <s v="055-Paramedic Fund                     "/>
    <x v="44"/>
    <n v="8206"/>
    <n v="1"/>
    <n v="0"/>
    <m/>
    <n v="0"/>
    <n v="68249"/>
    <m/>
    <n v="68249"/>
    <n v="68249"/>
    <n v="1.36E-4"/>
    <n v="9.2818640000000006"/>
    <n v="0"/>
    <m/>
    <n v="0"/>
    <n v="1.35E-4"/>
    <n v="0"/>
    <n v="9.2818640000000006"/>
  </r>
  <r>
    <x v="4"/>
    <x v="18"/>
    <s v="071-Assess &amp; Collect / State           "/>
    <x v="44"/>
    <n v="8206"/>
    <n v="0"/>
    <n v="0"/>
    <m/>
    <n v="0"/>
    <n v="68249"/>
    <m/>
    <n v="0"/>
    <n v="0"/>
    <n v="1.2E-5"/>
    <n v="0"/>
    <n v="0"/>
    <m/>
    <n v="0"/>
    <n v="1.2E-5"/>
    <n v="0"/>
    <n v="0"/>
  </r>
  <r>
    <x v="4"/>
    <x v="18"/>
    <s v="072-Assess &amp; Collect / County          "/>
    <x v="44"/>
    <n v="8206"/>
    <n v="0"/>
    <n v="0"/>
    <m/>
    <n v="0"/>
    <n v="68249"/>
    <m/>
    <n v="0"/>
    <n v="0"/>
    <n v="2.14E-4"/>
    <n v="0"/>
    <n v="0"/>
    <m/>
    <n v="0"/>
    <n v="2.4000000000000001E-4"/>
    <n v="0"/>
    <n v="0"/>
  </r>
  <r>
    <x v="4"/>
    <x v="18"/>
    <s v="104-Weber School Judgment Levy"/>
    <x v="44"/>
    <n v="8206"/>
    <n v="1"/>
    <n v="0"/>
    <m/>
    <n v="0"/>
    <n v="68249"/>
    <m/>
    <n v="68249"/>
    <n v="68249"/>
    <n v="0"/>
    <n v="0"/>
    <n v="0"/>
    <m/>
    <n v="0"/>
    <n v="0"/>
    <n v="0"/>
    <n v="0"/>
  </r>
  <r>
    <x v="4"/>
    <x v="18"/>
    <s v="114-Riverdale Redev 550 West"/>
    <x v="44"/>
    <n v="8206"/>
    <n v="1"/>
    <n v="0"/>
    <m/>
    <n v="0"/>
    <n v="68249"/>
    <m/>
    <n v="68249"/>
    <n v="68249"/>
    <n v="0"/>
    <n v="0"/>
    <n v="0"/>
    <m/>
    <n v="0"/>
    <n v="0"/>
    <n v="0"/>
    <n v="0"/>
  </r>
  <r>
    <x v="4"/>
    <x v="18"/>
    <s v="117-Weber Area 911 And Em Serv         "/>
    <x v="44"/>
    <n v="8206"/>
    <n v="1"/>
    <n v="0"/>
    <m/>
    <n v="0"/>
    <n v="68249"/>
    <m/>
    <n v="68249"/>
    <n v="68249"/>
    <n v="2.1499999999999999E-4"/>
    <n v="14.673534999999999"/>
    <n v="0"/>
    <m/>
    <n v="0"/>
    <n v="2.41E-4"/>
    <n v="0"/>
    <n v="14.673534999999999"/>
  </r>
  <r>
    <x v="4"/>
    <x v="18"/>
    <s v="137-Charter School Weber"/>
    <x v="44"/>
    <n v="8206"/>
    <n v="1"/>
    <n v="0"/>
    <m/>
    <n v="0"/>
    <n v="68249"/>
    <m/>
    <n v="68249"/>
    <n v="68249"/>
    <n v="6.6000000000000005E-5"/>
    <n v="4.5044340000000007"/>
    <n v="0"/>
    <m/>
    <n v="0"/>
    <n v="6.2000000000000003E-5"/>
    <n v="0"/>
    <n v="4.5044340000000007"/>
  </r>
  <r>
    <x v="4"/>
    <x v="18"/>
    <s v="146-Weber County Flood Control"/>
    <x v="44"/>
    <n v="8206"/>
    <n v="1"/>
    <n v="0"/>
    <m/>
    <n v="0"/>
    <n v="68249"/>
    <m/>
    <n v="68249"/>
    <n v="68249"/>
    <n v="4.6E-5"/>
    <n v="3.1394540000000002"/>
    <n v="0"/>
    <m/>
    <n v="0"/>
    <n v="2.5999999999999998E-5"/>
    <n v="0"/>
    <n v="3.1394540000000002"/>
  </r>
  <r>
    <x v="4"/>
    <x v="19"/>
    <s v="001-Weber County General Fund          "/>
    <x v="45"/>
    <n v="8207"/>
    <m/>
    <n v="113447579"/>
    <m/>
    <n v="0"/>
    <n v="452743"/>
    <m/>
    <n v="0"/>
    <n v="0"/>
    <n v="1.4239999999999999E-3"/>
    <n v="0"/>
    <n v="12822378"/>
    <m/>
    <n v="0"/>
    <n v="1.72E-3"/>
    <n v="0"/>
    <n v="0"/>
  </r>
  <r>
    <x v="4"/>
    <x v="19"/>
    <s v="002-Weber County G O Bond Fund         "/>
    <x v="45"/>
    <n v="8207"/>
    <m/>
    <n v="113447579"/>
    <m/>
    <n v="0"/>
    <n v="452743"/>
    <m/>
    <n v="0"/>
    <n v="0"/>
    <n v="1.4100000000000001E-4"/>
    <n v="0"/>
    <n v="12822378"/>
    <m/>
    <n v="0"/>
    <n v="1.85E-4"/>
    <n v="0"/>
    <n v="0"/>
  </r>
  <r>
    <x v="4"/>
    <x v="19"/>
    <s v="003-Library                            "/>
    <x v="45"/>
    <n v="8207"/>
    <m/>
    <n v="113447579"/>
    <m/>
    <n v="0"/>
    <n v="452743"/>
    <m/>
    <n v="0"/>
    <n v="0"/>
    <n v="4.7399999999999997E-4"/>
    <n v="0"/>
    <n v="12822378"/>
    <m/>
    <n v="0"/>
    <n v="4.5800000000000002E-4"/>
    <n v="0"/>
    <n v="0"/>
  </r>
  <r>
    <x v="4"/>
    <x v="19"/>
    <s v="005-Weber School District              "/>
    <x v="45"/>
    <n v="8207"/>
    <m/>
    <n v="113447579"/>
    <m/>
    <n v="0"/>
    <n v="452743"/>
    <m/>
    <n v="0"/>
    <n v="0"/>
    <n v="5.4999999999999997E-3"/>
    <n v="0"/>
    <n v="12822378"/>
    <m/>
    <n v="0"/>
    <n v="5.8060000000000004E-3"/>
    <n v="0"/>
    <n v="0"/>
  </r>
  <r>
    <x v="4"/>
    <x v="19"/>
    <s v="006-Statewide School Basic Levy"/>
    <x v="45"/>
    <n v="8207"/>
    <m/>
    <n v="113447579"/>
    <m/>
    <n v="0"/>
    <n v="452743"/>
    <m/>
    <n v="0"/>
    <n v="0"/>
    <n v="0"/>
    <n v="0"/>
    <n v="12822378"/>
    <m/>
    <n v="0"/>
    <n v="0"/>
    <n v="0"/>
    <n v="0"/>
  </r>
  <r>
    <x v="4"/>
    <x v="19"/>
    <s v="007-Mosquito Abatement Distr           "/>
    <x v="45"/>
    <n v="8207"/>
    <m/>
    <n v="113447579"/>
    <m/>
    <n v="0"/>
    <n v="452743"/>
    <m/>
    <n v="0"/>
    <n v="0"/>
    <n v="8.3999999999999995E-5"/>
    <n v="0"/>
    <n v="12822378"/>
    <m/>
    <n v="0"/>
    <n v="9.3999999999999994E-5"/>
    <n v="0"/>
    <n v="0"/>
  </r>
  <r>
    <x v="4"/>
    <x v="19"/>
    <s v="008-Weber Basin Water - General        "/>
    <x v="45"/>
    <n v="8207"/>
    <m/>
    <n v="113447579"/>
    <m/>
    <n v="0"/>
    <n v="452743"/>
    <m/>
    <n v="0"/>
    <n v="0"/>
    <n v="1.3200000000000001E-4"/>
    <n v="0"/>
    <n v="12822378"/>
    <m/>
    <n v="0"/>
    <n v="1.46E-4"/>
    <n v="0"/>
    <n v="0"/>
  </r>
  <r>
    <x v="4"/>
    <x v="19"/>
    <s v="010-Weber Basin Water - Riverdale"/>
    <x v="45"/>
    <n v="8207"/>
    <m/>
    <n v="113447579"/>
    <m/>
    <n v="0"/>
    <n v="452743"/>
    <m/>
    <n v="0"/>
    <n v="0"/>
    <n v="0"/>
    <n v="0"/>
    <n v="12822378"/>
    <m/>
    <n v="0"/>
    <n v="0"/>
    <n v="0"/>
    <n v="0"/>
  </r>
  <r>
    <x v="4"/>
    <x v="19"/>
    <s v="017-Central Weber Sewer Distr          "/>
    <x v="45"/>
    <n v="8207"/>
    <m/>
    <n v="113447579"/>
    <m/>
    <n v="0"/>
    <n v="452743"/>
    <m/>
    <n v="0"/>
    <n v="0"/>
    <n v="5.0299999999999997E-4"/>
    <n v="0"/>
    <n v="12822378"/>
    <m/>
    <n v="0"/>
    <n v="5.6400000000000005E-4"/>
    <n v="0"/>
    <n v="0"/>
  </r>
  <r>
    <x v="4"/>
    <x v="19"/>
    <s v="032-Riverdale City"/>
    <x v="45"/>
    <n v="8207"/>
    <m/>
    <n v="113447579"/>
    <m/>
    <n v="0"/>
    <n v="452743"/>
    <m/>
    <n v="0"/>
    <n v="0"/>
    <n v="8.4800000000000001E-4"/>
    <n v="0"/>
    <n v="12822378"/>
    <m/>
    <n v="0"/>
    <n v="9.2100000000000005E-4"/>
    <n v="0"/>
    <n v="0"/>
  </r>
  <r>
    <x v="4"/>
    <x v="19"/>
    <s v="038-Weber / Morgan Health              "/>
    <x v="45"/>
    <n v="8207"/>
    <m/>
    <n v="113447579"/>
    <m/>
    <n v="0"/>
    <n v="452743"/>
    <m/>
    <n v="0"/>
    <n v="0"/>
    <n v="8.2000000000000001E-5"/>
    <n v="0"/>
    <n v="12822378"/>
    <m/>
    <n v="0"/>
    <n v="9.2E-5"/>
    <n v="0"/>
    <n v="0"/>
  </r>
  <r>
    <x v="4"/>
    <x v="19"/>
    <s v="055-Paramedic Fund                     "/>
    <x v="45"/>
    <n v="8207"/>
    <m/>
    <n v="113447579"/>
    <m/>
    <n v="0"/>
    <n v="452743"/>
    <m/>
    <n v="0"/>
    <n v="0"/>
    <n v="1.36E-4"/>
    <n v="0"/>
    <n v="12822378"/>
    <m/>
    <n v="0"/>
    <n v="1.35E-4"/>
    <n v="0"/>
    <n v="0"/>
  </r>
  <r>
    <x v="4"/>
    <x v="19"/>
    <s v="071-Assess &amp; Collect / State           "/>
    <x v="45"/>
    <n v="8207"/>
    <m/>
    <n v="113447579"/>
    <m/>
    <n v="0"/>
    <n v="452743"/>
    <m/>
    <n v="0"/>
    <n v="0"/>
    <n v="1.2E-5"/>
    <n v="0"/>
    <n v="12822378"/>
    <m/>
    <n v="0"/>
    <n v="1.2E-5"/>
    <n v="0"/>
    <n v="0"/>
  </r>
  <r>
    <x v="4"/>
    <x v="19"/>
    <s v="072-Assess &amp; Collect / County          "/>
    <x v="45"/>
    <n v="8207"/>
    <m/>
    <n v="113447579"/>
    <m/>
    <n v="0"/>
    <n v="452743"/>
    <m/>
    <n v="0"/>
    <n v="0"/>
    <n v="2.14E-4"/>
    <n v="0"/>
    <n v="12822378"/>
    <m/>
    <n v="0"/>
    <n v="2.4000000000000001E-4"/>
    <n v="0"/>
    <n v="0"/>
  </r>
  <r>
    <x v="4"/>
    <x v="19"/>
    <s v="104-Weber School Judgment Levy"/>
    <x v="45"/>
    <n v="8207"/>
    <m/>
    <n v="113447579"/>
    <m/>
    <n v="0"/>
    <n v="452743"/>
    <m/>
    <n v="0"/>
    <n v="0"/>
    <n v="0"/>
    <n v="0"/>
    <n v="12822378"/>
    <m/>
    <n v="0"/>
    <n v="0"/>
    <n v="0"/>
    <n v="0"/>
  </r>
  <r>
    <x v="4"/>
    <x v="19"/>
    <s v="117-Weber Area 911 And Em Serv         "/>
    <x v="45"/>
    <n v="8207"/>
    <m/>
    <n v="113447579"/>
    <m/>
    <n v="0"/>
    <n v="452743"/>
    <m/>
    <n v="0"/>
    <n v="0"/>
    <n v="2.1499999999999999E-4"/>
    <n v="0"/>
    <n v="12822378"/>
    <m/>
    <n v="0"/>
    <n v="2.41E-4"/>
    <n v="0"/>
    <n v="0"/>
  </r>
  <r>
    <x v="4"/>
    <x v="19"/>
    <s v="134-Riverdale Redev 700 West CDA"/>
    <x v="45"/>
    <n v="8207"/>
    <m/>
    <n v="113447579"/>
    <m/>
    <n v="0"/>
    <n v="452743"/>
    <m/>
    <n v="0"/>
    <n v="0"/>
    <n v="0"/>
    <n v="0"/>
    <n v="12822378"/>
    <m/>
    <n v="0"/>
    <n v="0"/>
    <n v="0"/>
    <n v="0"/>
  </r>
  <r>
    <x v="4"/>
    <x v="19"/>
    <s v="137-Charter School Weber"/>
    <x v="45"/>
    <n v="8207"/>
    <m/>
    <n v="113447579"/>
    <m/>
    <n v="0"/>
    <n v="452743"/>
    <m/>
    <n v="0"/>
    <n v="0"/>
    <n v="6.6000000000000005E-5"/>
    <n v="0"/>
    <n v="12822378"/>
    <m/>
    <n v="0"/>
    <n v="6.2000000000000003E-5"/>
    <n v="0"/>
    <n v="0"/>
  </r>
  <r>
    <x v="4"/>
    <x v="19"/>
    <s v="146-Weber County Flood Control"/>
    <x v="45"/>
    <n v="8207"/>
    <m/>
    <n v="113447579"/>
    <m/>
    <n v="0"/>
    <n v="452743"/>
    <m/>
    <n v="0"/>
    <n v="0"/>
    <n v="4.6E-5"/>
    <n v="0"/>
    <n v="12822378"/>
    <m/>
    <n v="0"/>
    <n v="2.5999999999999998E-5"/>
    <n v="0"/>
    <n v="0"/>
  </r>
  <r>
    <x v="4"/>
    <x v="19"/>
    <s v="001-Weber County General Fund          "/>
    <x v="46"/>
    <n v="8207"/>
    <m/>
    <n v="38954357"/>
    <m/>
    <n v="0"/>
    <n v="287255"/>
    <m/>
    <n v="0"/>
    <n v="0"/>
    <n v="1.4239999999999999E-3"/>
    <n v="0"/>
    <n v="3994243"/>
    <m/>
    <n v="0"/>
    <n v="1.72E-3"/>
    <n v="0"/>
    <n v="0"/>
  </r>
  <r>
    <x v="4"/>
    <x v="19"/>
    <s v="002-Weber County G O Bond Fund         "/>
    <x v="46"/>
    <n v="8207"/>
    <m/>
    <n v="38954357"/>
    <m/>
    <n v="0"/>
    <n v="287255"/>
    <m/>
    <n v="0"/>
    <n v="0"/>
    <n v="1.4100000000000001E-4"/>
    <n v="0"/>
    <n v="3994243"/>
    <m/>
    <n v="0"/>
    <n v="1.85E-4"/>
    <n v="0"/>
    <n v="0"/>
  </r>
  <r>
    <x v="4"/>
    <x v="19"/>
    <s v="003-Library                            "/>
    <x v="46"/>
    <n v="8207"/>
    <m/>
    <n v="38954357"/>
    <m/>
    <n v="0"/>
    <n v="287255"/>
    <m/>
    <n v="0"/>
    <n v="0"/>
    <n v="4.7399999999999997E-4"/>
    <n v="0"/>
    <n v="3994243"/>
    <m/>
    <n v="0"/>
    <n v="4.5800000000000002E-4"/>
    <n v="0"/>
    <n v="0"/>
  </r>
  <r>
    <x v="4"/>
    <x v="19"/>
    <s v="005-Weber School District              "/>
    <x v="46"/>
    <n v="8207"/>
    <m/>
    <n v="38954357"/>
    <m/>
    <n v="0"/>
    <n v="287255"/>
    <m/>
    <n v="0"/>
    <n v="0"/>
    <n v="5.4999999999999997E-3"/>
    <n v="0"/>
    <n v="3994243"/>
    <m/>
    <n v="0"/>
    <n v="5.8060000000000004E-3"/>
    <n v="0"/>
    <n v="0"/>
  </r>
  <r>
    <x v="4"/>
    <x v="19"/>
    <s v="006-Statewide School Basic Levy"/>
    <x v="46"/>
    <n v="8207"/>
    <m/>
    <n v="38954357"/>
    <m/>
    <n v="0"/>
    <n v="287255"/>
    <m/>
    <n v="0"/>
    <n v="0"/>
    <n v="0"/>
    <n v="0"/>
    <n v="3994243"/>
    <m/>
    <n v="0"/>
    <n v="0"/>
    <n v="0"/>
    <n v="0"/>
  </r>
  <r>
    <x v="4"/>
    <x v="19"/>
    <s v="007-Mosquito Abatement Distr           "/>
    <x v="46"/>
    <n v="8207"/>
    <m/>
    <n v="38954357"/>
    <m/>
    <n v="0"/>
    <n v="287255"/>
    <m/>
    <n v="0"/>
    <n v="0"/>
    <n v="8.3999999999999995E-5"/>
    <n v="0"/>
    <n v="3994243"/>
    <m/>
    <n v="0"/>
    <n v="9.3999999999999994E-5"/>
    <n v="0"/>
    <n v="0"/>
  </r>
  <r>
    <x v="4"/>
    <x v="19"/>
    <s v="008-Weber Basin Water - General        "/>
    <x v="46"/>
    <n v="8207"/>
    <m/>
    <n v="38954357"/>
    <m/>
    <n v="0"/>
    <n v="287255"/>
    <m/>
    <n v="0"/>
    <n v="0"/>
    <n v="1.3200000000000001E-4"/>
    <n v="0"/>
    <n v="3994243"/>
    <m/>
    <n v="0"/>
    <n v="1.46E-4"/>
    <n v="0"/>
    <n v="0"/>
  </r>
  <r>
    <x v="4"/>
    <x v="19"/>
    <s v="010-Weber Basin Water - Riverdale"/>
    <x v="46"/>
    <n v="8207"/>
    <m/>
    <n v="38954357"/>
    <m/>
    <n v="0"/>
    <n v="287255"/>
    <m/>
    <n v="0"/>
    <n v="0"/>
    <n v="0"/>
    <n v="0"/>
    <n v="3994243"/>
    <m/>
    <n v="0"/>
    <n v="0"/>
    <n v="0"/>
    <n v="0"/>
  </r>
  <r>
    <x v="4"/>
    <x v="19"/>
    <s v="017-Central Weber Sewer Distr          "/>
    <x v="46"/>
    <n v="8207"/>
    <m/>
    <n v="38954357"/>
    <m/>
    <n v="0"/>
    <n v="287255"/>
    <m/>
    <n v="0"/>
    <n v="0"/>
    <n v="5.0299999999999997E-4"/>
    <n v="0"/>
    <n v="3994243"/>
    <m/>
    <n v="0"/>
    <n v="5.6400000000000005E-4"/>
    <n v="0"/>
    <n v="0"/>
  </r>
  <r>
    <x v="4"/>
    <x v="19"/>
    <s v="032-Riverdale City"/>
    <x v="46"/>
    <n v="8207"/>
    <m/>
    <n v="38954357"/>
    <m/>
    <n v="0"/>
    <n v="287255"/>
    <m/>
    <n v="0"/>
    <n v="0"/>
    <n v="8.4800000000000001E-4"/>
    <n v="0"/>
    <n v="3994243"/>
    <m/>
    <n v="0"/>
    <n v="9.2100000000000005E-4"/>
    <n v="0"/>
    <n v="0"/>
  </r>
  <r>
    <x v="4"/>
    <x v="19"/>
    <s v="038-Weber / Morgan Health              "/>
    <x v="46"/>
    <n v="8207"/>
    <m/>
    <n v="38954357"/>
    <m/>
    <n v="0"/>
    <n v="287255"/>
    <m/>
    <n v="0"/>
    <n v="0"/>
    <n v="8.2000000000000001E-5"/>
    <n v="0"/>
    <n v="3994243"/>
    <m/>
    <n v="0"/>
    <n v="9.2E-5"/>
    <n v="0"/>
    <n v="0"/>
  </r>
  <r>
    <x v="4"/>
    <x v="19"/>
    <s v="055-Paramedic Fund                     "/>
    <x v="46"/>
    <n v="8207"/>
    <m/>
    <n v="38954357"/>
    <m/>
    <n v="0"/>
    <n v="287255"/>
    <m/>
    <n v="0"/>
    <n v="0"/>
    <n v="1.36E-4"/>
    <n v="0"/>
    <n v="3994243"/>
    <m/>
    <n v="0"/>
    <n v="1.35E-4"/>
    <n v="0"/>
    <n v="0"/>
  </r>
  <r>
    <x v="4"/>
    <x v="19"/>
    <s v="071-Assess &amp; Collect / State           "/>
    <x v="46"/>
    <n v="8207"/>
    <m/>
    <n v="38954357"/>
    <m/>
    <n v="0"/>
    <n v="287255"/>
    <m/>
    <n v="0"/>
    <n v="0"/>
    <n v="1.2E-5"/>
    <n v="0"/>
    <n v="3994243"/>
    <m/>
    <n v="0"/>
    <n v="1.2E-5"/>
    <n v="0"/>
    <n v="0"/>
  </r>
  <r>
    <x v="4"/>
    <x v="19"/>
    <s v="072-Assess &amp; Collect / County          "/>
    <x v="46"/>
    <n v="8207"/>
    <m/>
    <n v="38954357"/>
    <m/>
    <n v="0"/>
    <n v="287255"/>
    <m/>
    <n v="0"/>
    <n v="0"/>
    <n v="2.14E-4"/>
    <n v="0"/>
    <n v="3994243"/>
    <m/>
    <n v="0"/>
    <n v="2.4000000000000001E-4"/>
    <n v="0"/>
    <n v="0"/>
  </r>
  <r>
    <x v="4"/>
    <x v="19"/>
    <s v="104-Weber School Judgment Levy"/>
    <x v="46"/>
    <n v="8207"/>
    <m/>
    <n v="38954357"/>
    <m/>
    <n v="0"/>
    <n v="287255"/>
    <m/>
    <n v="0"/>
    <n v="0"/>
    <n v="0"/>
    <n v="0"/>
    <n v="3994243"/>
    <m/>
    <n v="0"/>
    <n v="0"/>
    <n v="0"/>
    <n v="0"/>
  </r>
  <r>
    <x v="4"/>
    <x v="19"/>
    <s v="112-Riverdale Redev Riv Road"/>
    <x v="46"/>
    <n v="8207"/>
    <m/>
    <n v="38954357"/>
    <m/>
    <n v="0"/>
    <n v="287255"/>
    <m/>
    <n v="0"/>
    <n v="0"/>
    <n v="0"/>
    <n v="0"/>
    <n v="3994243"/>
    <m/>
    <n v="0"/>
    <n v="0"/>
    <n v="0"/>
    <n v="0"/>
  </r>
  <r>
    <x v="4"/>
    <x v="19"/>
    <s v="117-Weber Area 911 And Em Serv         "/>
    <x v="46"/>
    <n v="8207"/>
    <m/>
    <n v="38954357"/>
    <m/>
    <n v="0"/>
    <n v="287255"/>
    <m/>
    <n v="0"/>
    <n v="0"/>
    <n v="2.1499999999999999E-4"/>
    <n v="0"/>
    <n v="3994243"/>
    <m/>
    <n v="0"/>
    <n v="2.41E-4"/>
    <n v="0"/>
    <n v="0"/>
  </r>
  <r>
    <x v="4"/>
    <x v="19"/>
    <s v="134-Riverdale Redev 700 West CDA"/>
    <x v="46"/>
    <n v="8207"/>
    <m/>
    <n v="38954357"/>
    <m/>
    <n v="0"/>
    <n v="287255"/>
    <m/>
    <n v="0"/>
    <n v="0"/>
    <n v="0"/>
    <n v="0"/>
    <n v="3994243"/>
    <m/>
    <n v="0"/>
    <n v="0"/>
    <n v="0"/>
    <n v="0"/>
  </r>
  <r>
    <x v="4"/>
    <x v="19"/>
    <s v="137-Charter School Weber"/>
    <x v="46"/>
    <n v="8207"/>
    <m/>
    <n v="38954357"/>
    <m/>
    <n v="0"/>
    <n v="287255"/>
    <m/>
    <n v="0"/>
    <n v="0"/>
    <n v="6.6000000000000005E-5"/>
    <n v="0"/>
    <n v="3994243"/>
    <m/>
    <n v="0"/>
    <n v="6.2000000000000003E-5"/>
    <n v="0"/>
    <n v="0"/>
  </r>
  <r>
    <x v="4"/>
    <x v="19"/>
    <s v="146-Weber County Flood Control"/>
    <x v="46"/>
    <n v="8207"/>
    <m/>
    <n v="38954357"/>
    <m/>
    <n v="0"/>
    <n v="287255"/>
    <m/>
    <n v="0"/>
    <n v="0"/>
    <n v="4.6E-5"/>
    <n v="0"/>
    <n v="3994243"/>
    <m/>
    <n v="0"/>
    <n v="2.5999999999999998E-5"/>
    <n v="0"/>
    <n v="0"/>
  </r>
  <r>
    <x v="4"/>
    <x v="19"/>
    <s v="001-Weber County General Fund          "/>
    <x v="47"/>
    <n v="8207"/>
    <m/>
    <n v="0"/>
    <m/>
    <n v="0"/>
    <n v="6889436"/>
    <m/>
    <n v="0"/>
    <n v="0"/>
    <n v="1.4239999999999999E-3"/>
    <n v="0"/>
    <n v="0"/>
    <m/>
    <n v="0"/>
    <n v="1.72E-3"/>
    <n v="0"/>
    <n v="0"/>
  </r>
  <r>
    <x v="4"/>
    <x v="19"/>
    <s v="002-Weber County G O Bond Fund         "/>
    <x v="47"/>
    <n v="8207"/>
    <m/>
    <n v="0"/>
    <m/>
    <n v="0"/>
    <n v="6889436"/>
    <m/>
    <n v="0"/>
    <n v="0"/>
    <n v="1.4100000000000001E-4"/>
    <n v="0"/>
    <n v="0"/>
    <m/>
    <n v="0"/>
    <n v="1.85E-4"/>
    <n v="0"/>
    <n v="0"/>
  </r>
  <r>
    <x v="4"/>
    <x v="19"/>
    <s v="003-Library                            "/>
    <x v="47"/>
    <n v="8207"/>
    <m/>
    <n v="0"/>
    <m/>
    <n v="0"/>
    <n v="6889436"/>
    <m/>
    <n v="0"/>
    <n v="0"/>
    <n v="4.7399999999999997E-4"/>
    <n v="0"/>
    <n v="0"/>
    <m/>
    <n v="0"/>
    <n v="4.5800000000000002E-4"/>
    <n v="0"/>
    <n v="0"/>
  </r>
  <r>
    <x v="4"/>
    <x v="19"/>
    <s v="005-Weber School District              "/>
    <x v="47"/>
    <n v="8207"/>
    <m/>
    <n v="0"/>
    <m/>
    <n v="0"/>
    <n v="6889436"/>
    <m/>
    <n v="0"/>
    <n v="0"/>
    <n v="5.4999999999999997E-3"/>
    <n v="0"/>
    <n v="0"/>
    <m/>
    <n v="0"/>
    <n v="5.8060000000000004E-3"/>
    <n v="0"/>
    <n v="0"/>
  </r>
  <r>
    <x v="4"/>
    <x v="19"/>
    <s v="006-Statewide School Basic Levy"/>
    <x v="47"/>
    <n v="8207"/>
    <m/>
    <n v="0"/>
    <m/>
    <n v="0"/>
    <n v="6889436"/>
    <m/>
    <n v="0"/>
    <n v="0"/>
    <n v="0"/>
    <n v="0"/>
    <n v="0"/>
    <m/>
    <n v="0"/>
    <n v="0"/>
    <n v="0"/>
    <n v="0"/>
  </r>
  <r>
    <x v="4"/>
    <x v="19"/>
    <s v="007-Mosquito Abatement Distr           "/>
    <x v="47"/>
    <n v="8207"/>
    <m/>
    <n v="0"/>
    <m/>
    <n v="0"/>
    <n v="6889436"/>
    <m/>
    <n v="0"/>
    <n v="0"/>
    <n v="8.3999999999999995E-5"/>
    <n v="0"/>
    <n v="0"/>
    <m/>
    <n v="0"/>
    <n v="9.3999999999999994E-5"/>
    <n v="0"/>
    <n v="0"/>
  </r>
  <r>
    <x v="4"/>
    <x v="19"/>
    <s v="008-Weber Basin Water - General        "/>
    <x v="47"/>
    <n v="8207"/>
    <m/>
    <n v="0"/>
    <m/>
    <n v="0"/>
    <n v="6889436"/>
    <m/>
    <n v="0"/>
    <n v="0"/>
    <n v="1.3200000000000001E-4"/>
    <n v="0"/>
    <n v="0"/>
    <m/>
    <n v="0"/>
    <n v="1.46E-4"/>
    <n v="0"/>
    <n v="0"/>
  </r>
  <r>
    <x v="4"/>
    <x v="19"/>
    <s v="010-Weber Basin Water - Riverdale"/>
    <x v="47"/>
    <n v="8207"/>
    <m/>
    <n v="0"/>
    <m/>
    <n v="0"/>
    <n v="6889436"/>
    <m/>
    <n v="0"/>
    <n v="0"/>
    <n v="0"/>
    <n v="0"/>
    <n v="0"/>
    <m/>
    <n v="0"/>
    <n v="0"/>
    <n v="0"/>
    <n v="0"/>
  </r>
  <r>
    <x v="4"/>
    <x v="19"/>
    <s v="017-Central Weber Sewer Distr          "/>
    <x v="47"/>
    <n v="8207"/>
    <m/>
    <n v="0"/>
    <m/>
    <n v="0"/>
    <n v="6889436"/>
    <m/>
    <n v="0"/>
    <n v="0"/>
    <n v="5.0299999999999997E-4"/>
    <n v="0"/>
    <n v="0"/>
    <m/>
    <n v="0"/>
    <n v="5.6400000000000005E-4"/>
    <n v="0"/>
    <n v="0"/>
  </r>
  <r>
    <x v="4"/>
    <x v="19"/>
    <s v="032-Riverdale City"/>
    <x v="47"/>
    <n v="8207"/>
    <m/>
    <n v="0"/>
    <m/>
    <n v="0"/>
    <n v="6889436"/>
    <m/>
    <n v="0"/>
    <n v="0"/>
    <n v="8.4800000000000001E-4"/>
    <n v="0"/>
    <n v="0"/>
    <m/>
    <n v="0"/>
    <n v="9.2100000000000005E-4"/>
    <n v="0"/>
    <n v="0"/>
  </r>
  <r>
    <x v="4"/>
    <x v="19"/>
    <s v="038-Weber / Morgan Health              "/>
    <x v="47"/>
    <n v="8207"/>
    <m/>
    <n v="0"/>
    <m/>
    <n v="0"/>
    <n v="6889436"/>
    <m/>
    <n v="0"/>
    <n v="0"/>
    <n v="8.2000000000000001E-5"/>
    <n v="0"/>
    <n v="0"/>
    <m/>
    <n v="0"/>
    <n v="9.2E-5"/>
    <n v="0"/>
    <n v="0"/>
  </r>
  <r>
    <x v="4"/>
    <x v="19"/>
    <s v="055-Paramedic Fund                     "/>
    <x v="47"/>
    <n v="8207"/>
    <m/>
    <n v="0"/>
    <m/>
    <n v="0"/>
    <n v="6889436"/>
    <m/>
    <n v="0"/>
    <n v="0"/>
    <n v="1.36E-4"/>
    <n v="0"/>
    <n v="0"/>
    <m/>
    <n v="0"/>
    <n v="1.35E-4"/>
    <n v="0"/>
    <n v="0"/>
  </r>
  <r>
    <x v="4"/>
    <x v="19"/>
    <s v="071-Assess &amp; Collect / State           "/>
    <x v="47"/>
    <n v="8207"/>
    <m/>
    <n v="0"/>
    <m/>
    <n v="0"/>
    <n v="6889436"/>
    <m/>
    <n v="0"/>
    <n v="0"/>
    <n v="1.2E-5"/>
    <n v="0"/>
    <n v="0"/>
    <m/>
    <n v="0"/>
    <n v="1.2E-5"/>
    <n v="0"/>
    <n v="0"/>
  </r>
  <r>
    <x v="4"/>
    <x v="19"/>
    <s v="072-Assess &amp; Collect / County          "/>
    <x v="47"/>
    <n v="8207"/>
    <m/>
    <n v="0"/>
    <m/>
    <n v="0"/>
    <n v="6889436"/>
    <m/>
    <n v="0"/>
    <n v="0"/>
    <n v="2.14E-4"/>
    <n v="0"/>
    <n v="0"/>
    <m/>
    <n v="0"/>
    <n v="2.4000000000000001E-4"/>
    <n v="0"/>
    <n v="0"/>
  </r>
  <r>
    <x v="4"/>
    <x v="19"/>
    <s v="091-Riverdale Redev Weber River"/>
    <x v="47"/>
    <n v="8207"/>
    <m/>
    <n v="0"/>
    <m/>
    <n v="0"/>
    <n v="6889436"/>
    <m/>
    <n v="0"/>
    <n v="0"/>
    <n v="0"/>
    <n v="0"/>
    <n v="0"/>
    <m/>
    <n v="0"/>
    <n v="0"/>
    <n v="0"/>
    <n v="0"/>
  </r>
  <r>
    <x v="4"/>
    <x v="19"/>
    <s v="104-Weber School Judgment Levy"/>
    <x v="47"/>
    <n v="8207"/>
    <m/>
    <n v="0"/>
    <m/>
    <n v="0"/>
    <n v="6889436"/>
    <m/>
    <n v="0"/>
    <n v="0"/>
    <n v="0"/>
    <n v="0"/>
    <n v="0"/>
    <m/>
    <n v="0"/>
    <n v="0"/>
    <n v="0"/>
    <n v="0"/>
  </r>
  <r>
    <x v="4"/>
    <x v="19"/>
    <s v="117-Weber Area 911 And Em Serv         "/>
    <x v="47"/>
    <n v="8207"/>
    <m/>
    <n v="0"/>
    <m/>
    <n v="0"/>
    <n v="6889436"/>
    <m/>
    <n v="0"/>
    <n v="0"/>
    <n v="2.1499999999999999E-4"/>
    <n v="0"/>
    <n v="0"/>
    <m/>
    <n v="0"/>
    <n v="2.41E-4"/>
    <n v="0"/>
    <n v="0"/>
  </r>
  <r>
    <x v="4"/>
    <x v="19"/>
    <s v="134-Riverdale Redev 700 West CDA"/>
    <x v="47"/>
    <n v="8207"/>
    <m/>
    <n v="0"/>
    <m/>
    <n v="0"/>
    <n v="6889436"/>
    <m/>
    <n v="0"/>
    <n v="0"/>
    <n v="0"/>
    <n v="0"/>
    <n v="0"/>
    <m/>
    <n v="0"/>
    <n v="0"/>
    <n v="0"/>
    <n v="0"/>
  </r>
  <r>
    <x v="4"/>
    <x v="19"/>
    <s v="137-Charter School Weber"/>
    <x v="47"/>
    <n v="8207"/>
    <m/>
    <n v="0"/>
    <m/>
    <n v="0"/>
    <n v="6889436"/>
    <m/>
    <n v="0"/>
    <n v="0"/>
    <n v="6.6000000000000005E-5"/>
    <n v="0"/>
    <n v="0"/>
    <m/>
    <n v="0"/>
    <n v="6.2000000000000003E-5"/>
    <n v="0"/>
    <n v="0"/>
  </r>
  <r>
    <x v="4"/>
    <x v="19"/>
    <s v="146-Weber County Flood Control"/>
    <x v="47"/>
    <n v="8207"/>
    <m/>
    <n v="0"/>
    <m/>
    <n v="0"/>
    <n v="6889436"/>
    <m/>
    <n v="0"/>
    <n v="0"/>
    <n v="4.6E-5"/>
    <n v="0"/>
    <n v="0"/>
    <m/>
    <n v="0"/>
    <n v="2.5999999999999998E-5"/>
    <n v="0"/>
    <n v="0"/>
  </r>
  <r>
    <x v="5"/>
    <x v="20"/>
    <s v="001-Weber County General Fund          "/>
    <x v="48"/>
    <n v="8054"/>
    <n v="0.6"/>
    <n v="43247410"/>
    <n v="-636387"/>
    <n v="26330278.199999999"/>
    <n v="94400"/>
    <m/>
    <n v="56640"/>
    <n v="26386918.199999999"/>
    <n v="1.4239999999999999E-3"/>
    <n v="37574.971516799997"/>
    <n v="5108326"/>
    <n v="0"/>
    <n v="3064995.6"/>
    <n v="1.72E-3"/>
    <n v="5271.7924320000002"/>
    <n v="42846.763948799999"/>
  </r>
  <r>
    <x v="5"/>
    <x v="20"/>
    <s v="002-Weber County G O Bond Fund         "/>
    <x v="48"/>
    <n v="8054"/>
    <n v="0.6"/>
    <n v="43247410"/>
    <n v="-636387"/>
    <n v="26330278.199999999"/>
    <n v="94400"/>
    <m/>
    <n v="56640"/>
    <n v="26386918.199999999"/>
    <n v="1.4100000000000001E-4"/>
    <n v="3720.5554662000004"/>
    <n v="5108326"/>
    <n v="0"/>
    <n v="3064995.6"/>
    <n v="1.85E-4"/>
    <n v="567.02418599999999"/>
    <n v="4287.5796522000001"/>
  </r>
  <r>
    <x v="5"/>
    <x v="20"/>
    <s v="003-Library                            "/>
    <x v="48"/>
    <n v="8054"/>
    <n v="0.6"/>
    <n v="43247410"/>
    <n v="-636387"/>
    <n v="26330278.199999999"/>
    <n v="94400"/>
    <m/>
    <n v="56640"/>
    <n v="26386918.199999999"/>
    <n v="4.7399999999999997E-4"/>
    <n v="12507.399226799998"/>
    <n v="5108326"/>
    <n v="0"/>
    <n v="3064995.6"/>
    <n v="4.5800000000000002E-4"/>
    <n v="1403.7679848"/>
    <n v="13911.167211599999"/>
  </r>
  <r>
    <x v="5"/>
    <x v="20"/>
    <s v="005-Weber School District              "/>
    <x v="48"/>
    <n v="8054"/>
    <n v="0.6"/>
    <n v="43247410"/>
    <n v="-636387"/>
    <n v="26330278.199999999"/>
    <n v="94400"/>
    <m/>
    <n v="56640"/>
    <n v="26386918.199999999"/>
    <n v="5.4999999999999997E-3"/>
    <n v="145128.05009999999"/>
    <n v="5108326"/>
    <n v="0"/>
    <n v="3064995.6"/>
    <n v="5.8060000000000004E-3"/>
    <n v="17795.364453600003"/>
    <n v="162923.41455359999"/>
  </r>
  <r>
    <x v="5"/>
    <x v="20"/>
    <s v="006-Statewide School Basic Levy"/>
    <x v="48"/>
    <n v="8054"/>
    <n v="0.6"/>
    <n v="43247410"/>
    <n v="-636387"/>
    <n v="26330278.199999999"/>
    <n v="94400"/>
    <m/>
    <n v="56640"/>
    <n v="26386918.199999999"/>
    <n v="0"/>
    <n v="0"/>
    <n v="5108326"/>
    <n v="0"/>
    <n v="3064995.6"/>
    <n v="0"/>
    <n v="0"/>
    <n v="0"/>
  </r>
  <r>
    <x v="5"/>
    <x v="20"/>
    <s v="007-Mosquito Abatement Distr           "/>
    <x v="48"/>
    <n v="8054"/>
    <n v="0.6"/>
    <n v="43247410"/>
    <n v="-636387"/>
    <n v="26330278.199999999"/>
    <n v="94400"/>
    <m/>
    <n v="56640"/>
    <n v="26386918.199999999"/>
    <n v="8.3999999999999995E-5"/>
    <n v="2216.5011287999996"/>
    <n v="5108326"/>
    <n v="0"/>
    <n v="3064995.6"/>
    <n v="9.3999999999999994E-5"/>
    <n v="288.10958640000001"/>
    <n v="2504.6107151999995"/>
  </r>
  <r>
    <x v="5"/>
    <x v="20"/>
    <s v="008-Weber Basin Water - General        "/>
    <x v="48"/>
    <n v="8054"/>
    <n v="0.6"/>
    <n v="43247410"/>
    <n v="-636387"/>
    <n v="26330278.199999999"/>
    <n v="94400"/>
    <m/>
    <n v="56640"/>
    <n v="26386918.199999999"/>
    <n v="1.3200000000000001E-4"/>
    <n v="3483.0732024000004"/>
    <n v="5108326"/>
    <n v="0"/>
    <n v="3064995.6"/>
    <n v="1.46E-4"/>
    <n v="447.48935760000001"/>
    <n v="3930.5625600000003"/>
  </r>
  <r>
    <x v="5"/>
    <x v="20"/>
    <s v="014-Roy Water Conservancy Distr"/>
    <x v="48"/>
    <n v="8054"/>
    <n v="0.6"/>
    <n v="43247410"/>
    <n v="-636387"/>
    <n v="26330278.199999999"/>
    <n v="94400"/>
    <m/>
    <n v="56640"/>
    <n v="26386918.199999999"/>
    <n v="5.5999999999999999E-5"/>
    <n v="1477.6674192"/>
    <n v="5108326"/>
    <n v="0"/>
    <n v="3064995.6"/>
    <n v="6.3E-5"/>
    <n v="193.0947228"/>
    <n v="1670.762142"/>
  </r>
  <r>
    <x v="5"/>
    <x v="20"/>
    <s v="018-North Davis Sewer Distr"/>
    <x v="48"/>
    <n v="8054"/>
    <n v="0.6"/>
    <n v="43247410"/>
    <n v="-636387"/>
    <n v="26330278.199999999"/>
    <n v="94400"/>
    <m/>
    <n v="56640"/>
    <n v="26386918.199999999"/>
    <n v="6.8199999999999999E-4"/>
    <n v="17995.878212399999"/>
    <n v="5108326"/>
    <n v="0"/>
    <n v="3064995.6"/>
    <n v="7.6900000000000004E-4"/>
    <n v="2356.9816164000003"/>
    <n v="20352.859828799999"/>
  </r>
  <r>
    <x v="5"/>
    <x v="20"/>
    <s v="033-Roy City"/>
    <x v="48"/>
    <n v="8054"/>
    <n v="0.6"/>
    <n v="43247410"/>
    <n v="-636387"/>
    <n v="26330278.199999999"/>
    <n v="94400"/>
    <m/>
    <n v="56640"/>
    <n v="26386918.199999999"/>
    <n v="1.7329999999999999E-3"/>
    <n v="45728.529240600001"/>
    <n v="5108326"/>
    <n v="0"/>
    <n v="3064995.6"/>
    <n v="1.9589999999999998E-3"/>
    <n v="6004.3263803999998"/>
    <n v="51732.855621000002"/>
  </r>
  <r>
    <x v="5"/>
    <x v="20"/>
    <s v="038-Weber / Morgan Health              "/>
    <x v="48"/>
    <n v="8054"/>
    <n v="0.6"/>
    <n v="43247410"/>
    <n v="-636387"/>
    <n v="26330278.199999999"/>
    <n v="94400"/>
    <m/>
    <n v="56640"/>
    <n v="26386918.199999999"/>
    <n v="8.2000000000000001E-5"/>
    <n v="2163.7272923999999"/>
    <n v="5108326"/>
    <n v="0"/>
    <n v="3064995.6"/>
    <n v="9.2E-5"/>
    <n v="281.97959520000001"/>
    <n v="2445.7068875999998"/>
  </r>
  <r>
    <x v="5"/>
    <x v="20"/>
    <s v="041-Weber County Judgment Levy"/>
    <x v="48"/>
    <n v="8054"/>
    <n v="0.6"/>
    <n v="43247410"/>
    <n v="-636387"/>
    <n v="26330278.199999999"/>
    <n v="94400"/>
    <m/>
    <n v="56640"/>
    <n v="26386918.199999999"/>
    <n v="0"/>
    <n v="0"/>
    <n v="5108326"/>
    <n v="0"/>
    <n v="3064995.6"/>
    <n v="0"/>
    <n v="0"/>
    <n v="0"/>
  </r>
  <r>
    <x v="5"/>
    <x v="20"/>
    <s v="055-Paramedic Fund                     "/>
    <x v="48"/>
    <n v="8054"/>
    <n v="0.6"/>
    <n v="43247410"/>
    <n v="-636387"/>
    <n v="26330278.199999999"/>
    <n v="94400"/>
    <m/>
    <n v="56640"/>
    <n v="26386918.199999999"/>
    <n v="1.36E-4"/>
    <n v="3588.6208751999998"/>
    <n v="5108326"/>
    <n v="0"/>
    <n v="3064995.6"/>
    <n v="1.35E-4"/>
    <n v="413.774406"/>
    <n v="4002.3952811999998"/>
  </r>
  <r>
    <x v="5"/>
    <x v="20"/>
    <s v="071-Assess &amp; Collect / State           "/>
    <x v="48"/>
    <n v="8054"/>
    <n v="0.6"/>
    <n v="43247410"/>
    <n v="-636387"/>
    <n v="26330278.199999999"/>
    <n v="94400"/>
    <m/>
    <n v="56640"/>
    <n v="26386918.199999999"/>
    <n v="1.2E-5"/>
    <n v="316.64301840000002"/>
    <n v="5108326"/>
    <n v="0"/>
    <n v="3064995.6"/>
    <n v="1.2E-5"/>
    <n v="36.779947200000002"/>
    <n v="353.4229656"/>
  </r>
  <r>
    <x v="5"/>
    <x v="20"/>
    <s v="072-Assess &amp; Collect / County          "/>
    <x v="48"/>
    <n v="8054"/>
    <n v="0.6"/>
    <n v="43247410"/>
    <n v="-636387"/>
    <n v="26330278.199999999"/>
    <n v="94400"/>
    <m/>
    <n v="56640"/>
    <n v="26386918.199999999"/>
    <n v="2.14E-4"/>
    <n v="5646.8004947999998"/>
    <n v="5108326"/>
    <n v="0"/>
    <n v="3064995.6"/>
    <n v="2.4000000000000001E-4"/>
    <n v="735.59894400000007"/>
    <n v="6382.3994388000001"/>
  </r>
  <r>
    <x v="5"/>
    <x v="20"/>
    <s v="077-Roy Redev  New Iomega  #2"/>
    <x v="48"/>
    <n v="8054"/>
    <n v="0.6"/>
    <n v="43247410"/>
    <n v="-636387"/>
    <n v="26330278.199999999"/>
    <n v="94400"/>
    <m/>
    <n v="56640"/>
    <n v="26386918.199999999"/>
    <n v="0"/>
    <n v="0"/>
    <n v="5108326"/>
    <n v="0"/>
    <n v="3064995.6"/>
    <n v="0"/>
    <n v="0"/>
    <n v="0"/>
  </r>
  <r>
    <x v="5"/>
    <x v="20"/>
    <s v="104-Weber School Judgment Levy"/>
    <x v="48"/>
    <n v="8054"/>
    <n v="0.6"/>
    <n v="43247410"/>
    <n v="-636387"/>
    <n v="26330278.199999999"/>
    <n v="94400"/>
    <m/>
    <n v="56640"/>
    <n v="26386918.199999999"/>
    <n v="0"/>
    <n v="0"/>
    <n v="5108326"/>
    <n v="0"/>
    <n v="3064995.6"/>
    <n v="0"/>
    <n v="0"/>
    <n v="0"/>
  </r>
  <r>
    <x v="5"/>
    <x v="20"/>
    <s v="117-Weber Area 911 And Em Serv         "/>
    <x v="48"/>
    <n v="8054"/>
    <n v="0.6"/>
    <n v="43247410"/>
    <n v="-636387"/>
    <n v="26330278.199999999"/>
    <n v="94400"/>
    <m/>
    <n v="56640"/>
    <n v="26386918.199999999"/>
    <n v="2.1499999999999999E-4"/>
    <n v="5673.1874129999997"/>
    <n v="5108326"/>
    <n v="0"/>
    <n v="3064995.6"/>
    <n v="2.41E-4"/>
    <n v="738.66393960000005"/>
    <n v="6411.8513525999997"/>
  </r>
  <r>
    <x v="5"/>
    <x v="20"/>
    <s v="137-Charter School Weber"/>
    <x v="48"/>
    <n v="8054"/>
    <n v="0.6"/>
    <n v="43247410"/>
    <n v="-636387"/>
    <n v="26330278.199999999"/>
    <n v="94400"/>
    <m/>
    <n v="56640"/>
    <n v="26386918.199999999"/>
    <n v="6.6000000000000005E-5"/>
    <n v="1741.5366012000002"/>
    <n v="5108326"/>
    <n v="0"/>
    <n v="3064995.6"/>
    <n v="6.2000000000000003E-5"/>
    <n v="190.02972720000002"/>
    <n v="1931.5663284000002"/>
  </r>
  <r>
    <x v="5"/>
    <x v="20"/>
    <s v="146-Weber County Flood Control"/>
    <x v="48"/>
    <n v="8054"/>
    <n v="0.6"/>
    <n v="43247410"/>
    <n v="-636387"/>
    <n v="26330278.199999999"/>
    <n v="94400"/>
    <m/>
    <n v="56640"/>
    <n v="26386918.199999999"/>
    <n v="4.6E-5"/>
    <n v="1213.7982371999999"/>
    <n v="5108326"/>
    <n v="0"/>
    <n v="3064995.6"/>
    <n v="2.5999999999999998E-5"/>
    <n v="79.689885599999997"/>
    <n v="1293.4881227999999"/>
  </r>
  <r>
    <x v="5"/>
    <x v="21"/>
    <s v="001-Weber County General Fund          "/>
    <x v="49"/>
    <n v="8055"/>
    <n v="0.6"/>
    <n v="8963880"/>
    <n v="2507355"/>
    <n v="3873915"/>
    <n v="48039"/>
    <m/>
    <n v="28823.399999999998"/>
    <n v="3902738.4"/>
    <n v="1.4239999999999999E-3"/>
    <n v="5557.4994815999999"/>
    <n v="914926"/>
    <n v="64544"/>
    <n v="510229.19999999995"/>
    <n v="1.72E-3"/>
    <n v="877.59422399999994"/>
    <n v="6435.0937056000002"/>
  </r>
  <r>
    <x v="5"/>
    <x v="21"/>
    <s v="002-Weber County G O Bond Fund         "/>
    <x v="49"/>
    <n v="8055"/>
    <n v="0.6"/>
    <n v="8963880"/>
    <n v="2507355"/>
    <n v="3873915"/>
    <n v="48039"/>
    <m/>
    <n v="28823.399999999998"/>
    <n v="3902738.4"/>
    <n v="1.4100000000000001E-4"/>
    <n v="550.28611440000009"/>
    <n v="914926"/>
    <n v="64544"/>
    <n v="510229.19999999995"/>
    <n v="1.85E-4"/>
    <n v="94.39240199999999"/>
    <n v="644.67851640000003"/>
  </r>
  <r>
    <x v="5"/>
    <x v="21"/>
    <s v="003-Library                            "/>
    <x v="49"/>
    <n v="8055"/>
    <n v="0.6"/>
    <n v="8963880"/>
    <n v="2507355"/>
    <n v="3873915"/>
    <n v="48039"/>
    <m/>
    <n v="28823.399999999998"/>
    <n v="3902738.4"/>
    <n v="4.7399999999999997E-4"/>
    <n v="1849.8980015999998"/>
    <n v="914926"/>
    <n v="64544"/>
    <n v="510229.19999999995"/>
    <n v="4.5800000000000002E-4"/>
    <n v="233.68497359999998"/>
    <n v="2083.5829752"/>
  </r>
  <r>
    <x v="5"/>
    <x v="21"/>
    <s v="005-Weber School District              "/>
    <x v="49"/>
    <n v="8055"/>
    <n v="0.6"/>
    <n v="8963880"/>
    <n v="2507355"/>
    <n v="3873915"/>
    <n v="48039"/>
    <m/>
    <n v="28823.399999999998"/>
    <n v="3902738.4"/>
    <n v="5.4999999999999997E-3"/>
    <n v="21465.061199999996"/>
    <n v="914926"/>
    <n v="64544"/>
    <n v="510229.19999999995"/>
    <n v="5.8060000000000004E-3"/>
    <n v="2962.3907352000001"/>
    <n v="24427.451935199995"/>
  </r>
  <r>
    <x v="5"/>
    <x v="21"/>
    <s v="006-Statewide School Basic Levy"/>
    <x v="49"/>
    <n v="8055"/>
    <n v="0.6"/>
    <n v="8963880"/>
    <n v="2507355"/>
    <n v="3873915"/>
    <n v="48039"/>
    <m/>
    <n v="28823.399999999998"/>
    <n v="3902738.4"/>
    <n v="0"/>
    <n v="0"/>
    <n v="914926"/>
    <n v="64544"/>
    <n v="510229.19999999995"/>
    <n v="0"/>
    <n v="0"/>
    <n v="0"/>
  </r>
  <r>
    <x v="5"/>
    <x v="21"/>
    <s v="007-Mosquito Abatement Distr           "/>
    <x v="49"/>
    <n v="8055"/>
    <n v="0.6"/>
    <n v="8963880"/>
    <n v="2507355"/>
    <n v="3873915"/>
    <n v="48039"/>
    <m/>
    <n v="28823.399999999998"/>
    <n v="3902738.4"/>
    <n v="8.3999999999999995E-5"/>
    <n v="327.8300256"/>
    <n v="914926"/>
    <n v="64544"/>
    <n v="510229.19999999995"/>
    <n v="9.3999999999999994E-5"/>
    <n v="47.961544799999992"/>
    <n v="375.79157040000001"/>
  </r>
  <r>
    <x v="5"/>
    <x v="21"/>
    <s v="008-Weber Basin Water - General        "/>
    <x v="49"/>
    <n v="8055"/>
    <n v="0.6"/>
    <n v="8963880"/>
    <n v="2507355"/>
    <n v="3873915"/>
    <n v="48039"/>
    <m/>
    <n v="28823.399999999998"/>
    <n v="3902738.4"/>
    <n v="1.3200000000000001E-4"/>
    <n v="515.16146880000008"/>
    <n v="914926"/>
    <n v="64544"/>
    <n v="510229.19999999995"/>
    <n v="1.46E-4"/>
    <n v="74.493463199999994"/>
    <n v="589.65493200000003"/>
  </r>
  <r>
    <x v="5"/>
    <x v="21"/>
    <s v="014-Roy Water Conservancy Distr"/>
    <x v="49"/>
    <n v="8055"/>
    <n v="0.6"/>
    <n v="8963880"/>
    <n v="2507355"/>
    <n v="3873915"/>
    <n v="48039"/>
    <m/>
    <n v="28823.399999999998"/>
    <n v="3902738.4"/>
    <n v="5.5999999999999999E-5"/>
    <n v="218.5533504"/>
    <n v="914926"/>
    <n v="64544"/>
    <n v="510229.19999999995"/>
    <n v="6.3E-5"/>
    <n v="32.144439599999998"/>
    <n v="250.69779"/>
  </r>
  <r>
    <x v="5"/>
    <x v="21"/>
    <s v="018-North Davis Sewer Distr"/>
    <x v="49"/>
    <n v="8055"/>
    <n v="0.6"/>
    <n v="8963880"/>
    <n v="2507355"/>
    <n v="3873915"/>
    <n v="48039"/>
    <m/>
    <n v="28823.399999999998"/>
    <n v="3902738.4"/>
    <n v="6.8199999999999999E-4"/>
    <n v="2661.6675888"/>
    <n v="914926"/>
    <n v="64544"/>
    <n v="510229.19999999995"/>
    <n v="7.6900000000000004E-4"/>
    <n v="392.36625479999998"/>
    <n v="3054.0338436000002"/>
  </r>
  <r>
    <x v="5"/>
    <x v="21"/>
    <s v="033-Roy City"/>
    <x v="49"/>
    <n v="8055"/>
    <n v="0.6"/>
    <n v="8963880"/>
    <n v="2507355"/>
    <n v="3873915"/>
    <n v="48039"/>
    <m/>
    <n v="28823.399999999998"/>
    <n v="3902738.4"/>
    <n v="1.7329999999999999E-3"/>
    <n v="6763.4456471999993"/>
    <n v="914926"/>
    <n v="64544"/>
    <n v="510229.19999999995"/>
    <n v="1.9589999999999998E-3"/>
    <n v="999.53900279999982"/>
    <n v="7762.9846499999994"/>
  </r>
  <r>
    <x v="5"/>
    <x v="21"/>
    <s v="038-Weber / Morgan Health              "/>
    <x v="49"/>
    <n v="8055"/>
    <n v="0.6"/>
    <n v="8963880"/>
    <n v="2507355"/>
    <n v="3873915"/>
    <n v="48039"/>
    <m/>
    <n v="28823.399999999998"/>
    <n v="3902738.4"/>
    <n v="8.2000000000000001E-5"/>
    <n v="320.02454879999999"/>
    <n v="914926"/>
    <n v="64544"/>
    <n v="510229.19999999995"/>
    <n v="9.2E-5"/>
    <n v="46.941086399999996"/>
    <n v="366.96563520000001"/>
  </r>
  <r>
    <x v="5"/>
    <x v="21"/>
    <s v="041-Weber County Judgment Levy"/>
    <x v="49"/>
    <n v="8055"/>
    <n v="0.6"/>
    <n v="8963880"/>
    <n v="2507355"/>
    <n v="3873915"/>
    <n v="48039"/>
    <m/>
    <n v="28823.399999999998"/>
    <n v="3902738.4"/>
    <n v="0"/>
    <n v="0"/>
    <n v="914926"/>
    <n v="64544"/>
    <n v="510229.19999999995"/>
    <n v="0"/>
    <n v="0"/>
    <n v="0"/>
  </r>
  <r>
    <x v="5"/>
    <x v="21"/>
    <s v="055-Paramedic Fund                     "/>
    <x v="49"/>
    <n v="8055"/>
    <n v="0.6"/>
    <n v="8963880"/>
    <n v="2507355"/>
    <n v="3873915"/>
    <n v="48039"/>
    <m/>
    <n v="28823.399999999998"/>
    <n v="3902738.4"/>
    <n v="1.36E-4"/>
    <n v="530.77242239999998"/>
    <n v="914926"/>
    <n v="64544"/>
    <n v="510229.19999999995"/>
    <n v="1.35E-4"/>
    <n v="68.88094199999999"/>
    <n v="599.65336439999999"/>
  </r>
  <r>
    <x v="5"/>
    <x v="21"/>
    <s v="071-Assess &amp; Collect / State           "/>
    <x v="49"/>
    <n v="8055"/>
    <n v="0.6"/>
    <n v="8963880"/>
    <n v="2507355"/>
    <n v="3873915"/>
    <n v="48039"/>
    <m/>
    <n v="28823.399999999998"/>
    <n v="3902738.4"/>
    <n v="1.2E-5"/>
    <n v="46.832860799999999"/>
    <n v="914926"/>
    <n v="64544"/>
    <n v="510229.19999999995"/>
    <n v="1.2E-5"/>
    <n v="6.1227503999999993"/>
    <n v="52.9556112"/>
  </r>
  <r>
    <x v="5"/>
    <x v="21"/>
    <s v="072-Assess &amp; Collect / County          "/>
    <x v="49"/>
    <n v="8055"/>
    <n v="0.6"/>
    <n v="8963880"/>
    <n v="2507355"/>
    <n v="3873915"/>
    <n v="48039"/>
    <m/>
    <n v="28823.399999999998"/>
    <n v="3902738.4"/>
    <n v="2.14E-4"/>
    <n v="835.18601760000001"/>
    <n v="914926"/>
    <n v="64544"/>
    <n v="510229.19999999995"/>
    <n v="2.4000000000000001E-4"/>
    <n v="122.45500799999999"/>
    <n v="957.64102560000003"/>
  </r>
  <r>
    <x v="5"/>
    <x v="21"/>
    <s v="083-Roy Redev #3  City Center-Alb #272"/>
    <x v="49"/>
    <n v="8055"/>
    <n v="0.6"/>
    <n v="8963880"/>
    <n v="2507355"/>
    <n v="3873915"/>
    <n v="48039"/>
    <m/>
    <n v="28823.399999999998"/>
    <n v="3902738.4"/>
    <n v="0"/>
    <n v="0"/>
    <n v="914926"/>
    <n v="64544"/>
    <n v="510229.19999999995"/>
    <n v="0"/>
    <n v="0"/>
    <n v="0"/>
  </r>
  <r>
    <x v="5"/>
    <x v="21"/>
    <s v="104-Weber School Judgment Levy"/>
    <x v="49"/>
    <n v="8055"/>
    <n v="0.6"/>
    <n v="8963880"/>
    <n v="2507355"/>
    <n v="3873915"/>
    <n v="48039"/>
    <m/>
    <n v="28823.399999999998"/>
    <n v="3902738.4"/>
    <n v="0"/>
    <n v="0"/>
    <n v="914926"/>
    <n v="64544"/>
    <n v="510229.19999999995"/>
    <n v="0"/>
    <n v="0"/>
    <n v="0"/>
  </r>
  <r>
    <x v="5"/>
    <x v="21"/>
    <s v="117-Weber Area 911 And Em Serv         "/>
    <x v="49"/>
    <n v="8055"/>
    <n v="0.6"/>
    <n v="8963880"/>
    <n v="2507355"/>
    <n v="3873915"/>
    <n v="48039"/>
    <m/>
    <n v="28823.399999999998"/>
    <n v="3902738.4"/>
    <n v="2.1499999999999999E-4"/>
    <n v="839.08875599999999"/>
    <n v="914926"/>
    <n v="64544"/>
    <n v="510229.19999999995"/>
    <n v="2.41E-4"/>
    <n v="122.96523719999999"/>
    <n v="962.05399319999992"/>
  </r>
  <r>
    <x v="5"/>
    <x v="21"/>
    <s v="137-Charter School Weber"/>
    <x v="49"/>
    <n v="8055"/>
    <n v="0.6"/>
    <n v="8963880"/>
    <n v="2507355"/>
    <n v="3873915"/>
    <n v="48039"/>
    <m/>
    <n v="28823.399999999998"/>
    <n v="3902738.4"/>
    <n v="6.6000000000000005E-5"/>
    <n v="257.58073440000004"/>
    <n v="914926"/>
    <n v="64544"/>
    <n v="510229.19999999995"/>
    <n v="6.2000000000000003E-5"/>
    <n v="31.634210399999997"/>
    <n v="289.21494480000001"/>
  </r>
  <r>
    <x v="5"/>
    <x v="21"/>
    <s v="146-Weber County Flood Control"/>
    <x v="49"/>
    <n v="8055"/>
    <n v="0.6"/>
    <n v="8963880"/>
    <n v="2507355"/>
    <n v="3873915"/>
    <n v="48039"/>
    <m/>
    <n v="28823.399999999998"/>
    <n v="3902738.4"/>
    <n v="4.6E-5"/>
    <n v="179.52596639999999"/>
    <n v="914926"/>
    <n v="64544"/>
    <n v="510229.19999999995"/>
    <n v="2.5999999999999998E-5"/>
    <n v="13.265959199999998"/>
    <n v="192.79192559999998"/>
  </r>
  <r>
    <x v="6"/>
    <x v="22"/>
    <s v="001-Weber County General Fund          "/>
    <x v="50"/>
    <n v="8102"/>
    <n v="0.6"/>
    <n v="12407520"/>
    <n v="1367713"/>
    <n v="6623884.2000000002"/>
    <n v="14202"/>
    <m/>
    <n v="8521.1999999999989"/>
    <n v="6632405.3999999994"/>
    <n v="1.4239999999999999E-3"/>
    <n v="9444.5452895999988"/>
    <n v="2230226"/>
    <n v="0"/>
    <n v="1338135.5999999999"/>
    <n v="1.72E-3"/>
    <n v="2301.5932319999997"/>
    <n v="11746.138521599998"/>
  </r>
  <r>
    <x v="6"/>
    <x v="22"/>
    <s v="002-Weber County G O Bond Fund         "/>
    <x v="50"/>
    <n v="8102"/>
    <n v="0.6"/>
    <n v="12407520"/>
    <n v="1367713"/>
    <n v="6623884.2000000002"/>
    <n v="14202"/>
    <m/>
    <n v="8521.1999999999989"/>
    <n v="6632405.3999999994"/>
    <n v="1.4100000000000001E-4"/>
    <n v="935.16916140000001"/>
    <n v="2230226"/>
    <n v="0"/>
    <n v="1338135.5999999999"/>
    <n v="1.85E-4"/>
    <n v="247.55508599999996"/>
    <n v="1182.7242474"/>
  </r>
  <r>
    <x v="6"/>
    <x v="22"/>
    <s v="003-Library                            "/>
    <x v="50"/>
    <n v="8102"/>
    <n v="0.6"/>
    <n v="12407520"/>
    <n v="1367713"/>
    <n v="6623884.2000000002"/>
    <n v="14202"/>
    <m/>
    <n v="8521.1999999999989"/>
    <n v="6632405.3999999994"/>
    <n v="4.7399999999999997E-4"/>
    <n v="3143.7601595999995"/>
    <n v="2230226"/>
    <n v="0"/>
    <n v="1338135.5999999999"/>
    <n v="4.5800000000000002E-4"/>
    <n v="612.86610480000002"/>
    <n v="3756.6262643999994"/>
  </r>
  <r>
    <x v="6"/>
    <x v="22"/>
    <s v="005-Weber School District              "/>
    <x v="50"/>
    <n v="8102"/>
    <n v="0.6"/>
    <n v="12407520"/>
    <n v="1367713"/>
    <n v="6623884.2000000002"/>
    <n v="14202"/>
    <m/>
    <n v="8521.1999999999989"/>
    <n v="6632405.3999999994"/>
    <n v="5.4999999999999997E-3"/>
    <n v="36478.229699999996"/>
    <n v="2230226"/>
    <n v="0"/>
    <n v="1338135.5999999999"/>
    <n v="5.8060000000000004E-3"/>
    <n v="7769.2152935999993"/>
    <n v="44247.444993599995"/>
  </r>
  <r>
    <x v="6"/>
    <x v="22"/>
    <s v="006-Statewide School Basic Levy"/>
    <x v="50"/>
    <n v="8102"/>
    <n v="0.6"/>
    <n v="12407520"/>
    <n v="1367713"/>
    <n v="6623884.2000000002"/>
    <n v="14202"/>
    <m/>
    <n v="8521.1999999999989"/>
    <n v="6632405.3999999994"/>
    <n v="0"/>
    <n v="0"/>
    <n v="2230226"/>
    <n v="0"/>
    <n v="1338135.5999999999"/>
    <n v="0"/>
    <n v="0"/>
    <n v="0"/>
  </r>
  <r>
    <x v="6"/>
    <x v="22"/>
    <s v="007-Mosquito Abatement Distr           "/>
    <x v="50"/>
    <n v="8102"/>
    <n v="0.6"/>
    <n v="12407520"/>
    <n v="1367713"/>
    <n v="6623884.2000000002"/>
    <n v="14202"/>
    <m/>
    <n v="8521.1999999999989"/>
    <n v="6632405.3999999994"/>
    <n v="8.3999999999999995E-5"/>
    <n v="557.12205359999996"/>
    <n v="2230226"/>
    <n v="0"/>
    <n v="1338135.5999999999"/>
    <n v="9.3999999999999994E-5"/>
    <n v="125.78474639999997"/>
    <n v="682.90679999999998"/>
  </r>
  <r>
    <x v="6"/>
    <x v="22"/>
    <s v="008-Weber Basin Water - General        "/>
    <x v="50"/>
    <n v="8102"/>
    <n v="0.6"/>
    <n v="12407520"/>
    <n v="1367713"/>
    <n v="6623884.2000000002"/>
    <n v="14202"/>
    <m/>
    <n v="8521.1999999999989"/>
    <n v="6632405.3999999994"/>
    <n v="1.3200000000000001E-4"/>
    <n v="875.4775128"/>
    <n v="2230226"/>
    <n v="0"/>
    <n v="1338135.5999999999"/>
    <n v="1.46E-4"/>
    <n v="195.36779759999999"/>
    <n v="1070.8453104"/>
  </r>
  <r>
    <x v="6"/>
    <x v="22"/>
    <s v="012-Weber Basin Water - South Ogden"/>
    <x v="50"/>
    <n v="8102"/>
    <n v="0"/>
    <n v="12407520"/>
    <n v="1367713"/>
    <n v="0"/>
    <n v="14202"/>
    <m/>
    <n v="0"/>
    <n v="0"/>
    <n v="0"/>
    <n v="0"/>
    <n v="2230226"/>
    <n v="0"/>
    <n v="0"/>
    <n v="0"/>
    <n v="0"/>
    <n v="0"/>
  </r>
  <r>
    <x v="6"/>
    <x v="22"/>
    <s v="017-Central Weber Sewer Distr          "/>
    <x v="50"/>
    <n v="8102"/>
    <n v="0.6"/>
    <n v="12407520"/>
    <n v="1367713"/>
    <n v="6623884.2000000002"/>
    <n v="14202"/>
    <m/>
    <n v="8521.1999999999989"/>
    <n v="6632405.3999999994"/>
    <n v="5.0299999999999997E-4"/>
    <n v="3336.0999161999994"/>
    <n v="2230226"/>
    <n v="0"/>
    <n v="1338135.5999999999"/>
    <n v="5.6400000000000005E-4"/>
    <n v="754.70847839999999"/>
    <n v="4090.8083945999992"/>
  </r>
  <r>
    <x v="6"/>
    <x v="22"/>
    <s v="034-South Ogden City"/>
    <x v="50"/>
    <n v="8102"/>
    <n v="0.6"/>
    <n v="12407520"/>
    <n v="1367713"/>
    <n v="6623884.2000000002"/>
    <n v="14202"/>
    <m/>
    <n v="8521.1999999999989"/>
    <n v="6632405.3999999994"/>
    <n v="2.4099999999999998E-3"/>
    <n v="15984.097013999997"/>
    <n v="2230226"/>
    <n v="0"/>
    <n v="1338135.5999999999"/>
    <n v="2.7000000000000001E-3"/>
    <n v="3612.9661199999996"/>
    <n v="19597.063133999996"/>
  </r>
  <r>
    <x v="6"/>
    <x v="22"/>
    <s v="038-Weber / Morgan Health              "/>
    <x v="50"/>
    <n v="8102"/>
    <n v="0.6"/>
    <n v="12407520"/>
    <n v="1367713"/>
    <n v="6623884.2000000002"/>
    <n v="14202"/>
    <m/>
    <n v="8521.1999999999989"/>
    <n v="6632405.3999999994"/>
    <n v="8.2000000000000001E-5"/>
    <n v="543.85724279999999"/>
    <n v="2230226"/>
    <n v="0"/>
    <n v="1338135.5999999999"/>
    <n v="9.2E-5"/>
    <n v="123.10847519999999"/>
    <n v="666.96571799999992"/>
  </r>
  <r>
    <x v="6"/>
    <x v="22"/>
    <s v="041-Weber County Judgment Levy"/>
    <x v="50"/>
    <n v="8102"/>
    <n v="0.6"/>
    <n v="12407520"/>
    <n v="1367713"/>
    <n v="6623884.2000000002"/>
    <n v="14202"/>
    <m/>
    <n v="8521.1999999999989"/>
    <n v="6632405.3999999994"/>
    <n v="0"/>
    <n v="0"/>
    <n v="2230226"/>
    <n v="0"/>
    <n v="1338135.5999999999"/>
    <n v="0"/>
    <n v="0"/>
    <n v="0"/>
  </r>
  <r>
    <x v="6"/>
    <x v="22"/>
    <s v="055-Paramedic Fund                     "/>
    <x v="50"/>
    <n v="8102"/>
    <n v="0.6"/>
    <n v="12407520"/>
    <n v="1367713"/>
    <n v="6623884.2000000002"/>
    <n v="14202"/>
    <m/>
    <n v="8521.1999999999989"/>
    <n v="6632405.3999999994"/>
    <n v="1.36E-4"/>
    <n v="902.00713439999993"/>
    <n v="2230226"/>
    <n v="0"/>
    <n v="1338135.5999999999"/>
    <n v="1.35E-4"/>
    <n v="180.64830599999999"/>
    <n v="1082.6554403999999"/>
  </r>
  <r>
    <x v="6"/>
    <x v="22"/>
    <s v="071-Assess &amp; Collect / State           "/>
    <x v="50"/>
    <n v="8102"/>
    <n v="0"/>
    <n v="12407520"/>
    <n v="1367713"/>
    <n v="0"/>
    <n v="14202"/>
    <m/>
    <n v="0"/>
    <n v="0"/>
    <n v="1.2E-5"/>
    <n v="0"/>
    <n v="2230226"/>
    <n v="0"/>
    <n v="0"/>
    <n v="1.2E-5"/>
    <n v="0"/>
    <n v="0"/>
  </r>
  <r>
    <x v="6"/>
    <x v="22"/>
    <s v="072-Assess &amp; Collect / County          "/>
    <x v="50"/>
    <n v="8102"/>
    <n v="0"/>
    <n v="12407520"/>
    <n v="1367713"/>
    <n v="0"/>
    <n v="14202"/>
    <m/>
    <n v="0"/>
    <n v="0"/>
    <n v="2.14E-4"/>
    <n v="0"/>
    <n v="2230226"/>
    <n v="0"/>
    <n v="0"/>
    <n v="2.4000000000000001E-4"/>
    <n v="0"/>
    <n v="0"/>
  </r>
  <r>
    <x v="6"/>
    <x v="22"/>
    <s v="088-So Ogden Redev 36th Street"/>
    <x v="50"/>
    <n v="8102"/>
    <n v="0.6"/>
    <n v="12407520"/>
    <n v="1367713"/>
    <n v="6623884.2000000002"/>
    <n v="14202"/>
    <m/>
    <n v="8521.1999999999989"/>
    <n v="6632405.3999999994"/>
    <n v="0"/>
    <n v="0"/>
    <n v="2230226"/>
    <n v="0"/>
    <n v="1338135.5999999999"/>
    <n v="0"/>
    <n v="0"/>
    <n v="0"/>
  </r>
  <r>
    <x v="6"/>
    <x v="22"/>
    <s v="104-Weber School Judgment Levy"/>
    <x v="50"/>
    <n v="8102"/>
    <n v="0.6"/>
    <n v="12407520"/>
    <n v="1367713"/>
    <n v="6623884.2000000002"/>
    <n v="14202"/>
    <m/>
    <n v="8521.1999999999989"/>
    <n v="6632405.3999999994"/>
    <n v="0"/>
    <n v="0"/>
    <n v="2230226"/>
    <n v="0"/>
    <n v="1338135.5999999999"/>
    <n v="0"/>
    <n v="0"/>
    <n v="0"/>
  </r>
  <r>
    <x v="6"/>
    <x v="22"/>
    <s v="117-Weber Area 911 And Em Serv         "/>
    <x v="50"/>
    <n v="8102"/>
    <n v="0.6"/>
    <n v="12407520"/>
    <n v="1367713"/>
    <n v="6623884.2000000002"/>
    <n v="14202"/>
    <m/>
    <n v="8521.1999999999989"/>
    <n v="6632405.3999999994"/>
    <n v="2.1499999999999999E-4"/>
    <n v="1425.9671609999998"/>
    <n v="2230226"/>
    <n v="0"/>
    <n v="1338135.5999999999"/>
    <n v="2.41E-4"/>
    <n v="322.49067959999996"/>
    <n v="1748.4578405999998"/>
  </r>
  <r>
    <x v="6"/>
    <x v="22"/>
    <s v="137-Charter School Weber"/>
    <x v="50"/>
    <n v="8102"/>
    <n v="0.6"/>
    <n v="12407520"/>
    <n v="1367713"/>
    <n v="6623884.2000000002"/>
    <n v="14202"/>
    <m/>
    <n v="8521.1999999999989"/>
    <n v="6632405.3999999994"/>
    <n v="6.6000000000000005E-5"/>
    <n v="437.7387564"/>
    <n v="2230226"/>
    <n v="0"/>
    <n v="1338135.5999999999"/>
    <n v="6.2000000000000003E-5"/>
    <n v="82.964407199999997"/>
    <n v="520.70316360000004"/>
  </r>
  <r>
    <x v="6"/>
    <x v="22"/>
    <s v="146-Weber County Flood Control"/>
    <x v="50"/>
    <n v="8102"/>
    <n v="0.6"/>
    <n v="12407520"/>
    <n v="1367713"/>
    <n v="6623884.2000000002"/>
    <n v="14202"/>
    <m/>
    <n v="8521.1999999999989"/>
    <n v="6632405.3999999994"/>
    <n v="4.6E-5"/>
    <n v="305.09064839999996"/>
    <n v="2230226"/>
    <n v="0"/>
    <n v="1338135.5999999999"/>
    <n v="2.5999999999999998E-5"/>
    <n v="34.791525599999993"/>
    <n v="339.88217399999996"/>
  </r>
  <r>
    <x v="6"/>
    <x v="22"/>
    <s v="001-Weber County General Fund          "/>
    <x v="51"/>
    <n v="8102"/>
    <n v="0.6"/>
    <n v="0"/>
    <m/>
    <n v="0"/>
    <n v="49607"/>
    <n v="74053"/>
    <n v="-14667.6"/>
    <n v="-14667.6"/>
    <n v="1.4239999999999999E-3"/>
    <n v="-20.886662399999999"/>
    <n v="0"/>
    <n v="0"/>
    <n v="0"/>
    <n v="1.72E-3"/>
    <n v="0"/>
    <n v="-20.886662399999999"/>
  </r>
  <r>
    <x v="6"/>
    <x v="22"/>
    <s v="002-Weber County G O Bond Fund         "/>
    <x v="51"/>
    <n v="8102"/>
    <n v="0.6"/>
    <n v="0"/>
    <m/>
    <n v="0"/>
    <n v="49607"/>
    <n v="74053"/>
    <n v="-14667.6"/>
    <n v="-14667.6"/>
    <n v="1.4100000000000001E-4"/>
    <n v="-2.0681316000000001"/>
    <n v="0"/>
    <n v="0"/>
    <n v="0"/>
    <n v="1.85E-4"/>
    <n v="0"/>
    <n v="-2.0681316000000001"/>
  </r>
  <r>
    <x v="6"/>
    <x v="22"/>
    <s v="003-Library                            "/>
    <x v="51"/>
    <n v="8102"/>
    <n v="0.6"/>
    <n v="0"/>
    <m/>
    <n v="0"/>
    <n v="49607"/>
    <n v="74053"/>
    <n v="-14667.6"/>
    <n v="-14667.6"/>
    <n v="4.7399999999999997E-4"/>
    <n v="-6.9524423999999998"/>
    <n v="0"/>
    <n v="0"/>
    <n v="0"/>
    <n v="4.5800000000000002E-4"/>
    <n v="0"/>
    <n v="-6.9524423999999998"/>
  </r>
  <r>
    <x v="6"/>
    <x v="22"/>
    <s v="005-Weber School District              "/>
    <x v="51"/>
    <n v="8102"/>
    <n v="0.6"/>
    <n v="0"/>
    <m/>
    <n v="0"/>
    <n v="49607"/>
    <n v="74053"/>
    <n v="-14667.6"/>
    <n v="-14667.6"/>
    <n v="5.4999999999999997E-3"/>
    <n v="-80.67179999999999"/>
    <n v="0"/>
    <n v="0"/>
    <n v="0"/>
    <n v="5.8060000000000004E-3"/>
    <n v="0"/>
    <n v="-80.67179999999999"/>
  </r>
  <r>
    <x v="6"/>
    <x v="22"/>
    <s v="006-Statewide School Basic Levy"/>
    <x v="51"/>
    <n v="8102"/>
    <n v="0.6"/>
    <n v="0"/>
    <m/>
    <n v="0"/>
    <n v="49607"/>
    <n v="74053"/>
    <n v="-14667.6"/>
    <n v="-14667.6"/>
    <n v="0"/>
    <n v="0"/>
    <n v="0"/>
    <n v="0"/>
    <n v="0"/>
    <n v="0"/>
    <n v="0"/>
    <n v="0"/>
  </r>
  <r>
    <x v="6"/>
    <x v="22"/>
    <s v="007-Mosquito Abatement Distr           "/>
    <x v="51"/>
    <n v="8102"/>
    <n v="0.6"/>
    <n v="0"/>
    <m/>
    <n v="0"/>
    <n v="49607"/>
    <n v="74053"/>
    <n v="-14667.6"/>
    <n v="-14667.6"/>
    <n v="8.3999999999999995E-5"/>
    <n v="-1.2320784"/>
    <n v="0"/>
    <n v="0"/>
    <n v="0"/>
    <n v="9.3999999999999994E-5"/>
    <n v="0"/>
    <n v="-1.2320784"/>
  </r>
  <r>
    <x v="6"/>
    <x v="22"/>
    <s v="008-Weber Basin Water - General        "/>
    <x v="51"/>
    <n v="8102"/>
    <n v="0.6"/>
    <n v="0"/>
    <m/>
    <n v="0"/>
    <n v="49607"/>
    <n v="74053"/>
    <n v="-14667.6"/>
    <n v="-14667.6"/>
    <n v="1.3200000000000001E-4"/>
    <n v="-1.9361232000000002"/>
    <n v="0"/>
    <n v="0"/>
    <n v="0"/>
    <n v="1.46E-4"/>
    <n v="0"/>
    <n v="-1.9361232000000002"/>
  </r>
  <r>
    <x v="6"/>
    <x v="22"/>
    <s v="012-Weber Basin Water - South Ogden"/>
    <x v="51"/>
    <n v="8102"/>
    <n v="0.6"/>
    <n v="0"/>
    <m/>
    <n v="0"/>
    <n v="49607"/>
    <n v="74053"/>
    <n v="-14667.6"/>
    <n v="-14667.6"/>
    <n v="0"/>
    <n v="0"/>
    <n v="0"/>
    <n v="0"/>
    <n v="0"/>
    <n v="0"/>
    <n v="0"/>
    <n v="0"/>
  </r>
  <r>
    <x v="6"/>
    <x v="22"/>
    <s v="034-South Ogden City"/>
    <x v="51"/>
    <n v="8102"/>
    <n v="0.6"/>
    <n v="0"/>
    <m/>
    <n v="0"/>
    <n v="49607"/>
    <n v="74053"/>
    <n v="-14667.6"/>
    <n v="-14667.6"/>
    <n v="2.4099999999999998E-3"/>
    <n v="-35.348915999999996"/>
    <n v="0"/>
    <n v="0"/>
    <n v="0"/>
    <n v="2.7000000000000001E-3"/>
    <n v="0"/>
    <n v="-35.348915999999996"/>
  </r>
  <r>
    <x v="6"/>
    <x v="22"/>
    <s v="038-Weber / Morgan Health              "/>
    <x v="51"/>
    <n v="8102"/>
    <n v="0.6"/>
    <n v="0"/>
    <m/>
    <n v="0"/>
    <n v="49607"/>
    <n v="74053"/>
    <n v="-14667.6"/>
    <n v="-14667.6"/>
    <n v="8.2000000000000001E-5"/>
    <n v="-1.2027432"/>
    <n v="0"/>
    <n v="0"/>
    <n v="0"/>
    <n v="9.2E-5"/>
    <n v="0"/>
    <n v="-1.2027432"/>
  </r>
  <r>
    <x v="6"/>
    <x v="22"/>
    <s v="041-Weber County Judgment Levy"/>
    <x v="51"/>
    <n v="8102"/>
    <n v="0.6"/>
    <n v="0"/>
    <m/>
    <n v="0"/>
    <n v="49607"/>
    <n v="74053"/>
    <n v="-14667.6"/>
    <n v="-14667.6"/>
    <n v="0"/>
    <n v="0"/>
    <n v="0"/>
    <n v="0"/>
    <n v="0"/>
    <n v="0"/>
    <n v="0"/>
    <n v="0"/>
  </r>
  <r>
    <x v="6"/>
    <x v="22"/>
    <s v="055-Paramedic Fund                     "/>
    <x v="51"/>
    <n v="8102"/>
    <n v="0.6"/>
    <n v="0"/>
    <m/>
    <n v="0"/>
    <n v="49607"/>
    <n v="74053"/>
    <n v="-14667.6"/>
    <n v="-14667.6"/>
    <n v="1.36E-4"/>
    <n v="-1.9947935999999999"/>
    <n v="0"/>
    <n v="0"/>
    <n v="0"/>
    <n v="1.35E-4"/>
    <n v="0"/>
    <n v="-1.9947935999999999"/>
  </r>
  <r>
    <x v="6"/>
    <x v="22"/>
    <s v="071-Assess &amp; Collect / State           "/>
    <x v="51"/>
    <n v="8102"/>
    <n v="0"/>
    <n v="0"/>
    <m/>
    <n v="0"/>
    <n v="49607"/>
    <n v="74053"/>
    <n v="0"/>
    <n v="0"/>
    <n v="1.2E-5"/>
    <n v="0"/>
    <n v="0"/>
    <n v="0"/>
    <n v="0"/>
    <n v="1.2E-5"/>
    <n v="0"/>
    <n v="0"/>
  </r>
  <r>
    <x v="6"/>
    <x v="22"/>
    <s v="072-Assess &amp; Collect / County          "/>
    <x v="51"/>
    <n v="8102"/>
    <n v="0"/>
    <n v="0"/>
    <m/>
    <n v="0"/>
    <n v="49607"/>
    <n v="74053"/>
    <n v="0"/>
    <n v="0"/>
    <n v="2.14E-4"/>
    <n v="0"/>
    <n v="0"/>
    <n v="0"/>
    <n v="0"/>
    <n v="2.4000000000000001E-4"/>
    <n v="0"/>
    <n v="0"/>
  </r>
  <r>
    <x v="6"/>
    <x v="22"/>
    <s v="088-So Ogden Redev 36th Street"/>
    <x v="51"/>
    <n v="8102"/>
    <n v="0.6"/>
    <n v="0"/>
    <m/>
    <n v="0"/>
    <n v="49607"/>
    <n v="74053"/>
    <n v="-14667.6"/>
    <n v="-14667.6"/>
    <n v="0"/>
    <n v="0"/>
    <n v="0"/>
    <n v="0"/>
    <n v="0"/>
    <n v="0"/>
    <n v="0"/>
    <n v="0"/>
  </r>
  <r>
    <x v="6"/>
    <x v="22"/>
    <s v="104-Weber School Judgment Levy"/>
    <x v="51"/>
    <n v="8102"/>
    <n v="0.6"/>
    <n v="0"/>
    <m/>
    <n v="0"/>
    <n v="49607"/>
    <n v="74053"/>
    <n v="-14667.6"/>
    <n v="-14667.6"/>
    <n v="0"/>
    <n v="0"/>
    <n v="0"/>
    <n v="0"/>
    <n v="0"/>
    <n v="0"/>
    <n v="0"/>
    <n v="0"/>
  </r>
  <r>
    <x v="6"/>
    <x v="22"/>
    <s v="117-Weber Area 911 And Em Serv         "/>
    <x v="51"/>
    <n v="8102"/>
    <n v="0.6"/>
    <n v="0"/>
    <m/>
    <n v="0"/>
    <n v="49607"/>
    <n v="74053"/>
    <n v="-14667.6"/>
    <n v="-14667.6"/>
    <n v="2.1499999999999999E-4"/>
    <n v="-3.1535340000000001"/>
    <n v="0"/>
    <n v="0"/>
    <n v="0"/>
    <n v="2.41E-4"/>
    <n v="0"/>
    <n v="-3.1535340000000001"/>
  </r>
  <r>
    <x v="6"/>
    <x v="22"/>
    <s v="137-Charter School Weber"/>
    <x v="51"/>
    <n v="8102"/>
    <n v="0.6"/>
    <n v="0"/>
    <m/>
    <n v="0"/>
    <n v="49607"/>
    <n v="74053"/>
    <n v="-14667.6"/>
    <n v="-14667.6"/>
    <n v="6.6000000000000005E-5"/>
    <n v="-0.96806160000000008"/>
    <n v="0"/>
    <n v="0"/>
    <n v="0"/>
    <n v="6.2000000000000003E-5"/>
    <n v="0"/>
    <n v="-0.96806160000000008"/>
  </r>
  <r>
    <x v="6"/>
    <x v="22"/>
    <s v="146-Weber County Flood Control"/>
    <x v="51"/>
    <n v="8102"/>
    <n v="0.6"/>
    <n v="0"/>
    <m/>
    <n v="0"/>
    <n v="49607"/>
    <n v="74053"/>
    <n v="-14667.6"/>
    <n v="-14667.6"/>
    <n v="4.6E-5"/>
    <n v="-0.67470960000000002"/>
    <n v="0"/>
    <n v="0"/>
    <n v="0"/>
    <n v="2.5999999999999998E-5"/>
    <n v="0"/>
    <n v="-0.67470960000000002"/>
  </r>
  <r>
    <x v="6"/>
    <x v="23"/>
    <s v="001-Weber County General Fund          "/>
    <x v="52"/>
    <n v="8105"/>
    <n v="1"/>
    <n v="5480000"/>
    <n v="3391390"/>
    <n v="2088610"/>
    <n v="0"/>
    <n v="0"/>
    <n v="0"/>
    <n v="2088610"/>
    <n v="1.4239999999999999E-3"/>
    <n v="2974.18064"/>
    <n v="604383"/>
    <n v="20121"/>
    <n v="584262"/>
    <n v="1.72E-3"/>
    <n v="1004.9306399999999"/>
    <n v="3979.1112800000001"/>
  </r>
  <r>
    <x v="6"/>
    <x v="23"/>
    <s v="002-Weber County G O Bond Fund         "/>
    <x v="52"/>
    <n v="8105"/>
    <n v="1"/>
    <n v="5480000"/>
    <n v="3391390"/>
    <n v="2088610"/>
    <n v="0"/>
    <n v="0"/>
    <n v="0"/>
    <n v="2088610"/>
    <n v="1.4100000000000001E-4"/>
    <n v="294.49401"/>
    <n v="604383"/>
    <n v="20121"/>
    <n v="584262"/>
    <n v="1.85E-4"/>
    <n v="108.08847"/>
    <n v="402.58248000000003"/>
  </r>
  <r>
    <x v="6"/>
    <x v="23"/>
    <s v="003-Library                            "/>
    <x v="52"/>
    <n v="8105"/>
    <n v="1"/>
    <n v="5480000"/>
    <n v="3391390"/>
    <n v="2088610"/>
    <n v="0"/>
    <n v="0"/>
    <n v="0"/>
    <n v="2088610"/>
    <n v="4.7399999999999997E-4"/>
    <n v="990.00113999999996"/>
    <n v="604383"/>
    <n v="20121"/>
    <n v="584262"/>
    <n v="4.5800000000000002E-4"/>
    <n v="267.59199599999999"/>
    <n v="1257.593136"/>
  </r>
  <r>
    <x v="6"/>
    <x v="23"/>
    <s v="005-Weber School District              "/>
    <x v="52"/>
    <n v="8105"/>
    <n v="0.6"/>
    <n v="5480000"/>
    <n v="3391390"/>
    <n v="1253166"/>
    <n v="0"/>
    <n v="0"/>
    <n v="0"/>
    <n v="1253166"/>
    <n v="5.4999999999999997E-3"/>
    <n v="6892.4129999999996"/>
    <n v="604383"/>
    <n v="20121"/>
    <n v="350557.2"/>
    <n v="5.8060000000000004E-3"/>
    <n v="2035.3351032000003"/>
    <n v="8927.7481031999996"/>
  </r>
  <r>
    <x v="6"/>
    <x v="23"/>
    <s v="006-Statewide School Basic Levy"/>
    <x v="52"/>
    <n v="8105"/>
    <n v="0.6"/>
    <n v="5480000"/>
    <n v="3391390"/>
    <n v="1253166"/>
    <n v="0"/>
    <n v="0"/>
    <n v="0"/>
    <n v="1253166"/>
    <n v="0"/>
    <n v="0"/>
    <n v="604383"/>
    <n v="20121"/>
    <n v="350557.2"/>
    <n v="0"/>
    <n v="0"/>
    <n v="0"/>
  </r>
  <r>
    <x v="6"/>
    <x v="23"/>
    <s v="007-Mosquito Abatement Distr           "/>
    <x v="52"/>
    <n v="8105"/>
    <n v="0"/>
    <n v="5480000"/>
    <n v="3391390"/>
    <n v="0"/>
    <n v="0"/>
    <n v="0"/>
    <n v="0"/>
    <n v="0"/>
    <n v="8.3999999999999995E-5"/>
    <n v="0"/>
    <n v="604383"/>
    <n v="20121"/>
    <n v="0"/>
    <n v="9.3999999999999994E-5"/>
    <n v="0"/>
    <n v="0"/>
  </r>
  <r>
    <x v="6"/>
    <x v="23"/>
    <s v="008-Weber Basin Water - General        "/>
    <x v="52"/>
    <n v="8105"/>
    <n v="0"/>
    <n v="5480000"/>
    <n v="3391390"/>
    <n v="0"/>
    <n v="0"/>
    <n v="0"/>
    <n v="0"/>
    <n v="0"/>
    <n v="1.3200000000000001E-4"/>
    <n v="0"/>
    <n v="604383"/>
    <n v="20121"/>
    <n v="0"/>
    <n v="1.46E-4"/>
    <n v="0"/>
    <n v="0"/>
  </r>
  <r>
    <x v="6"/>
    <x v="23"/>
    <s v="012-Weber Basin Water - South Ogden"/>
    <x v="52"/>
    <n v="8105"/>
    <n v="0"/>
    <n v="5480000"/>
    <n v="3391390"/>
    <n v="0"/>
    <n v="0"/>
    <n v="0"/>
    <n v="0"/>
    <n v="0"/>
    <n v="0"/>
    <n v="0"/>
    <n v="604383"/>
    <n v="20121"/>
    <n v="0"/>
    <n v="0"/>
    <n v="0"/>
    <n v="0"/>
  </r>
  <r>
    <x v="6"/>
    <x v="23"/>
    <s v="017-Central Weber Sewer Distr          "/>
    <x v="52"/>
    <n v="8105"/>
    <n v="0"/>
    <n v="5480000"/>
    <n v="3391390"/>
    <n v="0"/>
    <n v="0"/>
    <n v="0"/>
    <n v="0"/>
    <n v="0"/>
    <n v="5.0299999999999997E-4"/>
    <n v="0"/>
    <n v="604383"/>
    <n v="20121"/>
    <n v="0"/>
    <n v="5.6400000000000005E-4"/>
    <n v="0"/>
    <n v="0"/>
  </r>
  <r>
    <x v="6"/>
    <x v="23"/>
    <s v="034-South Ogden City"/>
    <x v="52"/>
    <n v="8105"/>
    <n v="1"/>
    <n v="5480000"/>
    <n v="3391390"/>
    <n v="2088610"/>
    <n v="0"/>
    <n v="0"/>
    <n v="0"/>
    <n v="2088610"/>
    <n v="2.4099999999999998E-3"/>
    <n v="5033.5500999999995"/>
    <n v="604383"/>
    <n v="20121"/>
    <n v="584262"/>
    <n v="2.7000000000000001E-3"/>
    <n v="1577.5074000000002"/>
    <n v="6611.0574999999999"/>
  </r>
  <r>
    <x v="6"/>
    <x v="23"/>
    <s v="038-Weber / Morgan Health              "/>
    <x v="52"/>
    <n v="8105"/>
    <n v="1"/>
    <n v="5480000"/>
    <n v="3391390"/>
    <n v="2088610"/>
    <n v="0"/>
    <n v="0"/>
    <n v="0"/>
    <n v="2088610"/>
    <n v="8.2000000000000001E-5"/>
    <n v="171.26602"/>
    <n v="604383"/>
    <n v="20121"/>
    <n v="584262"/>
    <n v="9.2E-5"/>
    <n v="53.752104000000003"/>
    <n v="225.018124"/>
  </r>
  <r>
    <x v="6"/>
    <x v="23"/>
    <s v="041-Weber County Judgment Levy"/>
    <x v="52"/>
    <n v="8105"/>
    <n v="1"/>
    <n v="5480000"/>
    <n v="3391390"/>
    <n v="2088610"/>
    <n v="0"/>
    <n v="0"/>
    <n v="0"/>
    <n v="2088610"/>
    <n v="0"/>
    <n v="0"/>
    <n v="604383"/>
    <n v="20121"/>
    <n v="584262"/>
    <n v="0"/>
    <n v="0"/>
    <n v="0"/>
  </r>
  <r>
    <x v="6"/>
    <x v="23"/>
    <s v="055-Paramedic Fund                     "/>
    <x v="52"/>
    <n v="8105"/>
    <n v="1"/>
    <n v="5480000"/>
    <n v="3391390"/>
    <n v="2088610"/>
    <n v="0"/>
    <n v="0"/>
    <n v="0"/>
    <n v="2088610"/>
    <n v="1.36E-4"/>
    <n v="284.05095999999998"/>
    <n v="604383"/>
    <n v="20121"/>
    <n v="584262"/>
    <n v="1.35E-4"/>
    <n v="78.875370000000004"/>
    <n v="362.92633000000001"/>
  </r>
  <r>
    <x v="6"/>
    <x v="23"/>
    <s v="071-Assess &amp; Collect / State           "/>
    <x v="52"/>
    <n v="8105"/>
    <n v="0"/>
    <n v="5480000"/>
    <n v="3391390"/>
    <n v="0"/>
    <n v="0"/>
    <n v="0"/>
    <n v="0"/>
    <n v="0"/>
    <n v="1.2E-5"/>
    <n v="0"/>
    <n v="604383"/>
    <n v="20121"/>
    <n v="0"/>
    <n v="1.2E-5"/>
    <n v="0"/>
    <n v="0"/>
  </r>
  <r>
    <x v="6"/>
    <x v="23"/>
    <s v="072-Assess &amp; Collect / County          "/>
    <x v="52"/>
    <n v="8105"/>
    <n v="0"/>
    <n v="5480000"/>
    <n v="3391390"/>
    <n v="0"/>
    <n v="0"/>
    <n v="0"/>
    <n v="0"/>
    <n v="0"/>
    <n v="2.14E-4"/>
    <n v="0"/>
    <n v="604383"/>
    <n v="20121"/>
    <n v="0"/>
    <n v="2.4000000000000001E-4"/>
    <n v="0"/>
    <n v="0"/>
  </r>
  <r>
    <x v="6"/>
    <x v="23"/>
    <s v="104-Weber School Judgment Levy"/>
    <x v="52"/>
    <n v="8105"/>
    <n v="0.6"/>
    <n v="5480000"/>
    <n v="3391390"/>
    <n v="1253166"/>
    <n v="0"/>
    <n v="0"/>
    <n v="0"/>
    <n v="1253166"/>
    <n v="0"/>
    <n v="0"/>
    <n v="604383"/>
    <n v="20121"/>
    <n v="350557.2"/>
    <n v="0"/>
    <n v="0"/>
    <n v="0"/>
  </r>
  <r>
    <x v="6"/>
    <x v="23"/>
    <s v="108-So Ogden Redev Northwest  (C4)     "/>
    <x v="52"/>
    <n v="8105"/>
    <n v="1"/>
    <n v="5480000"/>
    <n v="3391390"/>
    <n v="2088610"/>
    <n v="0"/>
    <n v="0"/>
    <n v="0"/>
    <n v="2088610"/>
    <n v="0"/>
    <n v="0"/>
    <n v="604383"/>
    <n v="20121"/>
    <n v="584262"/>
    <n v="0"/>
    <n v="0"/>
    <n v="0"/>
  </r>
  <r>
    <x v="6"/>
    <x v="23"/>
    <s v="117-Weber Area 911 And Em Serv         "/>
    <x v="52"/>
    <n v="8105"/>
    <n v="0"/>
    <n v="5480000"/>
    <n v="3391390"/>
    <n v="0"/>
    <n v="0"/>
    <n v="0"/>
    <n v="0"/>
    <n v="0"/>
    <n v="2.1499999999999999E-4"/>
    <n v="0"/>
    <n v="604383"/>
    <n v="20121"/>
    <n v="0"/>
    <n v="2.41E-4"/>
    <n v="0"/>
    <n v="0"/>
  </r>
  <r>
    <x v="6"/>
    <x v="23"/>
    <s v="137-Charter School Weber"/>
    <x v="52"/>
    <n v="8105"/>
    <n v="0.6"/>
    <n v="5480000"/>
    <n v="3391390"/>
    <n v="1253166"/>
    <n v="0"/>
    <n v="0"/>
    <n v="0"/>
    <n v="1253166"/>
    <n v="6.6000000000000005E-5"/>
    <n v="82.708956000000001"/>
    <n v="604383"/>
    <n v="20121"/>
    <n v="350557.2"/>
    <n v="6.2000000000000003E-5"/>
    <n v="21.734546400000003"/>
    <n v="104.4435024"/>
  </r>
  <r>
    <x v="6"/>
    <x v="23"/>
    <s v="139-So Ogden Redev Automall  (C5)      "/>
    <x v="52"/>
    <n v="8105"/>
    <n v="1"/>
    <n v="5480000"/>
    <n v="3391390"/>
    <n v="2088610"/>
    <n v="0"/>
    <n v="0"/>
    <n v="0"/>
    <n v="2088610"/>
    <n v="0"/>
    <n v="0"/>
    <n v="604383"/>
    <n v="20121"/>
    <n v="584262"/>
    <n v="0"/>
    <n v="0"/>
    <n v="0"/>
  </r>
  <r>
    <x v="6"/>
    <x v="23"/>
    <s v="146-Weber County Flood Control"/>
    <x v="52"/>
    <n v="8105"/>
    <n v="1"/>
    <n v="5480000"/>
    <n v="3391390"/>
    <n v="2088610"/>
    <n v="0"/>
    <n v="0"/>
    <n v="0"/>
    <n v="2088610"/>
    <n v="4.6E-5"/>
    <n v="96.076059999999998"/>
    <n v="604383"/>
    <n v="20121"/>
    <n v="584262"/>
    <n v="2.5999999999999998E-5"/>
    <n v="15.190811999999999"/>
    <n v="111.26687199999999"/>
  </r>
  <r>
    <x v="7"/>
    <x v="24"/>
    <s v="001-Weber County General Fund          "/>
    <x v="53"/>
    <n v="8152"/>
    <n v="0.6"/>
    <n v="7592223"/>
    <n v="2446405"/>
    <n v="3087490.8"/>
    <n v="17074"/>
    <m/>
    <n v="10244.4"/>
    <n v="3097735.1999999997"/>
    <n v="1.4239999999999999E-3"/>
    <n v="4411.1749247999996"/>
    <n v="151341"/>
    <n v="0"/>
    <n v="90804.599999999991"/>
    <n v="1.72E-3"/>
    <n v="156.18391199999999"/>
    <n v="4567.3588368000001"/>
  </r>
  <r>
    <x v="7"/>
    <x v="24"/>
    <s v="002-Weber County G O Bond Fund         "/>
    <x v="53"/>
    <n v="8152"/>
    <n v="0.6"/>
    <n v="7592223"/>
    <n v="2446405"/>
    <n v="3087490.8"/>
    <n v="17074"/>
    <m/>
    <n v="10244.4"/>
    <n v="3097735.1999999997"/>
    <n v="1.4100000000000001E-4"/>
    <n v="436.78066319999999"/>
    <n v="151341"/>
    <n v="0"/>
    <n v="90804.599999999991"/>
    <n v="1.85E-4"/>
    <n v="16.798850999999999"/>
    <n v="453.57951420000001"/>
  </r>
  <r>
    <x v="7"/>
    <x v="24"/>
    <s v="003-Library                            "/>
    <x v="53"/>
    <n v="8152"/>
    <n v="0.6"/>
    <n v="7592223"/>
    <n v="2446405"/>
    <n v="3087490.8"/>
    <n v="17074"/>
    <m/>
    <n v="10244.4"/>
    <n v="3097735.1999999997"/>
    <n v="4.7399999999999997E-4"/>
    <n v="1468.3264847999999"/>
    <n v="151341"/>
    <n v="0"/>
    <n v="90804.599999999991"/>
    <n v="4.5800000000000002E-4"/>
    <n v="41.588506799999998"/>
    <n v="1509.9149915999999"/>
  </r>
  <r>
    <x v="7"/>
    <x v="24"/>
    <s v="005-Weber School District              "/>
    <x v="53"/>
    <n v="8152"/>
    <n v="0.6"/>
    <n v="7592223"/>
    <n v="2446405"/>
    <n v="3087490.8"/>
    <n v="17074"/>
    <m/>
    <n v="10244.4"/>
    <n v="3097735.1999999997"/>
    <n v="5.4999999999999997E-3"/>
    <n v="17037.543599999997"/>
    <n v="151341"/>
    <n v="0"/>
    <n v="90804.599999999991"/>
    <n v="5.8060000000000004E-3"/>
    <n v="527.2115076"/>
    <n v="17564.755107599998"/>
  </r>
  <r>
    <x v="7"/>
    <x v="24"/>
    <s v="006-Statewide School Basic Levy"/>
    <x v="53"/>
    <n v="8152"/>
    <n v="0.6"/>
    <n v="7592223"/>
    <n v="2446405"/>
    <n v="3087490.8"/>
    <n v="17074"/>
    <m/>
    <n v="10244.4"/>
    <n v="3097735.1999999997"/>
    <n v="0"/>
    <n v="0"/>
    <n v="151341"/>
    <n v="0"/>
    <n v="90804.599999999991"/>
    <n v="0"/>
    <n v="0"/>
    <n v="0"/>
  </r>
  <r>
    <x v="7"/>
    <x v="24"/>
    <s v="007-Mosquito Abatement Distr           "/>
    <x v="53"/>
    <n v="8152"/>
    <n v="0.6"/>
    <n v="7592223"/>
    <n v="2446405"/>
    <n v="3087490.8"/>
    <n v="17074"/>
    <m/>
    <n v="10244.4"/>
    <n v="3097735.1999999997"/>
    <n v="8.3999999999999995E-5"/>
    <n v="260.20975679999998"/>
    <n v="151341"/>
    <n v="0"/>
    <n v="90804.599999999991"/>
    <n v="9.3999999999999994E-5"/>
    <n v="8.535632399999999"/>
    <n v="268.74538919999998"/>
  </r>
  <r>
    <x v="7"/>
    <x v="24"/>
    <s v="008-Weber Basin Water - General        "/>
    <x v="53"/>
    <n v="8152"/>
    <n v="0.6"/>
    <n v="7592223"/>
    <n v="2446405"/>
    <n v="3087490.8"/>
    <n v="17074"/>
    <m/>
    <n v="10244.4"/>
    <n v="3097735.1999999997"/>
    <n v="1.3200000000000001E-4"/>
    <n v="408.90104639999998"/>
    <n v="151341"/>
    <n v="0"/>
    <n v="90804.599999999991"/>
    <n v="1.46E-4"/>
    <n v="13.257471599999999"/>
    <n v="422.15851799999996"/>
  </r>
  <r>
    <x v="7"/>
    <x v="24"/>
    <s v="017-Central Weber Sewer Distr          "/>
    <x v="53"/>
    <n v="8152"/>
    <n v="0.6"/>
    <n v="7592223"/>
    <n v="2446405"/>
    <n v="3087490.8"/>
    <n v="17074"/>
    <m/>
    <n v="10244.4"/>
    <n v="3097735.1999999997"/>
    <n v="5.0299999999999997E-4"/>
    <n v="1558.1608055999998"/>
    <n v="151341"/>
    <n v="0"/>
    <n v="90804.599999999991"/>
    <n v="5.6400000000000005E-4"/>
    <n v="51.213794399999998"/>
    <n v="1609.3745999999999"/>
  </r>
  <r>
    <x v="7"/>
    <x v="24"/>
    <s v="036-Washington Terrace City"/>
    <x v="53"/>
    <n v="8152"/>
    <n v="0.6"/>
    <n v="7592223"/>
    <n v="2446405"/>
    <n v="3087490.8"/>
    <n v="17074"/>
    <m/>
    <n v="10244.4"/>
    <n v="3097735.1999999997"/>
    <n v="1.629E-3"/>
    <n v="5046.2106408"/>
    <n v="151341"/>
    <n v="0"/>
    <n v="90804.599999999991"/>
    <n v="2.4759999999999999E-3"/>
    <n v="224.83218959999996"/>
    <n v="5271.0428303999997"/>
  </r>
  <r>
    <x v="7"/>
    <x v="24"/>
    <s v="038-Weber / Morgan Health              "/>
    <x v="53"/>
    <n v="8152"/>
    <n v="0.6"/>
    <n v="7592223"/>
    <n v="2446405"/>
    <n v="3087490.8"/>
    <n v="17074"/>
    <m/>
    <n v="10244.4"/>
    <n v="3097735.1999999997"/>
    <n v="8.2000000000000001E-5"/>
    <n v="254.01428639999997"/>
    <n v="151341"/>
    <n v="0"/>
    <n v="90804.599999999991"/>
    <n v="9.2E-5"/>
    <n v="8.3540231999999985"/>
    <n v="262.36830959999998"/>
  </r>
  <r>
    <x v="7"/>
    <x v="24"/>
    <s v="041-Weber County Judgment Levy"/>
    <x v="53"/>
    <n v="8152"/>
    <n v="0.6"/>
    <n v="7592223"/>
    <n v="2446405"/>
    <n v="3087490.8"/>
    <n v="17074"/>
    <m/>
    <n v="10244.4"/>
    <n v="3097735.1999999997"/>
    <n v="0"/>
    <n v="0"/>
    <n v="151341"/>
    <n v="0"/>
    <n v="90804.599999999991"/>
    <n v="0"/>
    <n v="0"/>
    <n v="0"/>
  </r>
  <r>
    <x v="7"/>
    <x v="24"/>
    <s v="055-Paramedic Fund                     "/>
    <x v="53"/>
    <n v="8152"/>
    <n v="0.6"/>
    <n v="7592223"/>
    <n v="2446405"/>
    <n v="3087490.8"/>
    <n v="17074"/>
    <m/>
    <n v="10244.4"/>
    <n v="3097735.1999999997"/>
    <n v="1.36E-4"/>
    <n v="421.29198719999994"/>
    <n v="151341"/>
    <n v="0"/>
    <n v="90804.599999999991"/>
    <n v="1.35E-4"/>
    <n v="12.258621"/>
    <n v="433.55060819999994"/>
  </r>
  <r>
    <x v="7"/>
    <x v="24"/>
    <s v="071-Assess &amp; Collect / State           "/>
    <x v="53"/>
    <n v="8152"/>
    <n v="0.6"/>
    <n v="7592223"/>
    <n v="2446405"/>
    <n v="3087490.8"/>
    <n v="17074"/>
    <m/>
    <n v="10244.4"/>
    <n v="3097735.1999999997"/>
    <n v="1.2E-5"/>
    <n v="37.172822399999994"/>
    <n v="151341"/>
    <n v="0"/>
    <n v="90804.599999999991"/>
    <n v="1.2E-5"/>
    <n v="1.0896551999999999"/>
    <n v="38.262477599999997"/>
  </r>
  <r>
    <x v="7"/>
    <x v="24"/>
    <s v="072-Assess &amp; Collect / County          "/>
    <x v="53"/>
    <n v="8152"/>
    <n v="0.6"/>
    <n v="7592223"/>
    <n v="2446405"/>
    <n v="3087490.8"/>
    <n v="17074"/>
    <m/>
    <n v="10244.4"/>
    <n v="3097735.1999999997"/>
    <n v="2.14E-4"/>
    <n v="662.91533279999999"/>
    <n v="151341"/>
    <n v="0"/>
    <n v="90804.599999999991"/>
    <n v="2.4000000000000001E-4"/>
    <n v="21.793104"/>
    <n v="684.70843679999996"/>
  </r>
  <r>
    <x v="7"/>
    <x v="24"/>
    <s v="076-Wash Terrace Redev C B D"/>
    <x v="53"/>
    <n v="8152"/>
    <n v="0.6"/>
    <n v="7592223"/>
    <n v="2446405"/>
    <n v="3087490.8"/>
    <n v="17074"/>
    <m/>
    <n v="10244.4"/>
    <n v="3097735.1999999997"/>
    <n v="0"/>
    <n v="0"/>
    <n v="151341"/>
    <n v="0"/>
    <n v="90804.599999999991"/>
    <n v="0"/>
    <n v="0"/>
    <n v="0"/>
  </r>
  <r>
    <x v="7"/>
    <x v="24"/>
    <s v="104-Weber School Judgment Levy"/>
    <x v="53"/>
    <n v="8152"/>
    <n v="0.6"/>
    <n v="7592223"/>
    <n v="2446405"/>
    <n v="3087490.8"/>
    <n v="17074"/>
    <m/>
    <n v="10244.4"/>
    <n v="3097735.1999999997"/>
    <n v="0"/>
    <n v="0"/>
    <n v="151341"/>
    <n v="0"/>
    <n v="90804.599999999991"/>
    <n v="0"/>
    <n v="0"/>
    <n v="0"/>
  </r>
  <r>
    <x v="7"/>
    <x v="24"/>
    <s v="117-Weber Area 911 And Em Serv         "/>
    <x v="53"/>
    <n v="8152"/>
    <n v="0.6"/>
    <n v="7592223"/>
    <n v="2446405"/>
    <n v="3087490.8"/>
    <n v="17074"/>
    <m/>
    <n v="10244.4"/>
    <n v="3097735.1999999997"/>
    <n v="2.1499999999999999E-4"/>
    <n v="666.01306799999998"/>
    <n v="151341"/>
    <n v="0"/>
    <n v="90804.599999999991"/>
    <n v="2.41E-4"/>
    <n v="21.883908599999998"/>
    <n v="687.89697660000002"/>
  </r>
  <r>
    <x v="7"/>
    <x v="24"/>
    <s v="137-Charter School Weber"/>
    <x v="53"/>
    <n v="8152"/>
    <n v="0.6"/>
    <n v="7592223"/>
    <n v="2446405"/>
    <n v="3087490.8"/>
    <n v="17074"/>
    <m/>
    <n v="10244.4"/>
    <n v="3097735.1999999997"/>
    <n v="6.6000000000000005E-5"/>
    <n v="204.45052319999999"/>
    <n v="151341"/>
    <n v="0"/>
    <n v="90804.599999999991"/>
    <n v="6.2000000000000003E-5"/>
    <n v="5.6298851999999995"/>
    <n v="210.08040839999998"/>
  </r>
  <r>
    <x v="7"/>
    <x v="24"/>
    <s v="146-Weber County Flood Control"/>
    <x v="53"/>
    <n v="8152"/>
    <n v="0.6"/>
    <n v="7592223"/>
    <n v="2446405"/>
    <n v="3087490.8"/>
    <n v="17074"/>
    <m/>
    <n v="10244.4"/>
    <n v="3097735.1999999997"/>
    <n v="4.6E-5"/>
    <n v="142.4958192"/>
    <n v="151341"/>
    <n v="0"/>
    <n v="90804.599999999991"/>
    <n v="2.5999999999999998E-5"/>
    <n v="2.3609195999999995"/>
    <n v="144.85673879999999"/>
  </r>
  <r>
    <x v="7"/>
    <x v="24"/>
    <s v="001-Weber County General Fund          "/>
    <x v="54"/>
    <n v="8152"/>
    <n v="0.6"/>
    <n v="0"/>
    <m/>
    <n v="0"/>
    <n v="162808"/>
    <n v="43268"/>
    <n v="71724"/>
    <n v="71724"/>
    <n v="1.4239999999999999E-3"/>
    <n v="102.13497599999999"/>
    <n v="0"/>
    <m/>
    <n v="0"/>
    <n v="1.72E-3"/>
    <n v="0"/>
    <n v="102.13497599999999"/>
  </r>
  <r>
    <x v="7"/>
    <x v="24"/>
    <s v="002-Weber County G O Bond Fund         "/>
    <x v="54"/>
    <n v="8152"/>
    <n v="0.6"/>
    <n v="0"/>
    <m/>
    <n v="0"/>
    <n v="162808"/>
    <n v="43268"/>
    <n v="71724"/>
    <n v="71724"/>
    <n v="1.4100000000000001E-4"/>
    <n v="10.113084000000001"/>
    <n v="0"/>
    <m/>
    <n v="0"/>
    <n v="1.85E-4"/>
    <n v="0"/>
    <n v="10.113084000000001"/>
  </r>
  <r>
    <x v="7"/>
    <x v="24"/>
    <s v="003-Library                            "/>
    <x v="54"/>
    <n v="8152"/>
    <n v="0.6"/>
    <n v="0"/>
    <m/>
    <n v="0"/>
    <n v="162808"/>
    <n v="43268"/>
    <n v="71724"/>
    <n v="71724"/>
    <n v="4.7399999999999997E-4"/>
    <n v="33.997175999999996"/>
    <n v="0"/>
    <m/>
    <n v="0"/>
    <n v="4.5800000000000002E-4"/>
    <n v="0"/>
    <n v="33.997175999999996"/>
  </r>
  <r>
    <x v="7"/>
    <x v="24"/>
    <s v="005-Weber School District              "/>
    <x v="54"/>
    <n v="8152"/>
    <n v="0.6"/>
    <n v="0"/>
    <m/>
    <n v="0"/>
    <n v="162808"/>
    <n v="43268"/>
    <n v="71724"/>
    <n v="71724"/>
    <n v="5.4999999999999997E-3"/>
    <n v="394.48199999999997"/>
    <n v="0"/>
    <m/>
    <n v="0"/>
    <n v="5.8060000000000004E-3"/>
    <n v="0"/>
    <n v="394.48199999999997"/>
  </r>
  <r>
    <x v="7"/>
    <x v="24"/>
    <s v="006-Statewide School Basic Levy"/>
    <x v="54"/>
    <n v="8152"/>
    <n v="0.6"/>
    <n v="0"/>
    <m/>
    <n v="0"/>
    <n v="162808"/>
    <n v="43268"/>
    <n v="71724"/>
    <n v="71724"/>
    <n v="0"/>
    <n v="0"/>
    <n v="0"/>
    <m/>
    <n v="0"/>
    <n v="0"/>
    <n v="0"/>
    <n v="0"/>
  </r>
  <r>
    <x v="7"/>
    <x v="24"/>
    <s v="007-Mosquito Abatement Distr           "/>
    <x v="54"/>
    <n v="8152"/>
    <n v="0.6"/>
    <n v="0"/>
    <m/>
    <n v="0"/>
    <n v="162808"/>
    <n v="43268"/>
    <n v="71724"/>
    <n v="71724"/>
    <n v="8.3999999999999995E-5"/>
    <n v="6.0248159999999995"/>
    <n v="0"/>
    <m/>
    <n v="0"/>
    <n v="9.3999999999999994E-5"/>
    <n v="0"/>
    <n v="6.0248159999999995"/>
  </r>
  <r>
    <x v="7"/>
    <x v="24"/>
    <s v="008-Weber Basin Water - General        "/>
    <x v="54"/>
    <n v="8152"/>
    <n v="0.6"/>
    <n v="0"/>
    <m/>
    <n v="0"/>
    <n v="162808"/>
    <n v="43268"/>
    <n v="71724"/>
    <n v="71724"/>
    <n v="1.3200000000000001E-4"/>
    <n v="9.467568"/>
    <n v="0"/>
    <m/>
    <n v="0"/>
    <n v="1.46E-4"/>
    <n v="0"/>
    <n v="9.467568"/>
  </r>
  <r>
    <x v="7"/>
    <x v="24"/>
    <s v="036-Washington Terrace City"/>
    <x v="54"/>
    <n v="8152"/>
    <n v="0.6"/>
    <n v="0"/>
    <m/>
    <n v="0"/>
    <n v="162808"/>
    <n v="43268"/>
    <n v="71724"/>
    <n v="71724"/>
    <n v="1.629E-3"/>
    <n v="116.838396"/>
    <n v="0"/>
    <m/>
    <n v="0"/>
    <n v="2.4759999999999999E-3"/>
    <n v="0"/>
    <n v="116.838396"/>
  </r>
  <r>
    <x v="7"/>
    <x v="24"/>
    <s v="038-Weber / Morgan Health              "/>
    <x v="54"/>
    <n v="8152"/>
    <n v="0.6"/>
    <n v="0"/>
    <m/>
    <n v="0"/>
    <n v="162808"/>
    <n v="43268"/>
    <n v="71724"/>
    <n v="71724"/>
    <n v="8.2000000000000001E-5"/>
    <n v="5.8813680000000002"/>
    <n v="0"/>
    <m/>
    <n v="0"/>
    <n v="9.2E-5"/>
    <n v="0"/>
    <n v="5.8813680000000002"/>
  </r>
  <r>
    <x v="7"/>
    <x v="24"/>
    <s v="041-Weber County Judgment Levy"/>
    <x v="54"/>
    <n v="8152"/>
    <n v="0.6"/>
    <n v="0"/>
    <m/>
    <n v="0"/>
    <n v="162808"/>
    <n v="43268"/>
    <n v="71724"/>
    <n v="71724"/>
    <n v="0"/>
    <n v="0"/>
    <n v="0"/>
    <m/>
    <n v="0"/>
    <n v="0"/>
    <n v="0"/>
    <n v="0"/>
  </r>
  <r>
    <x v="7"/>
    <x v="24"/>
    <s v="055-Paramedic Fund                     "/>
    <x v="54"/>
    <n v="8152"/>
    <n v="0.6"/>
    <n v="0"/>
    <m/>
    <n v="0"/>
    <n v="162808"/>
    <n v="43268"/>
    <n v="71724"/>
    <n v="71724"/>
    <n v="1.36E-4"/>
    <n v="9.7544640000000005"/>
    <n v="0"/>
    <m/>
    <n v="0"/>
    <n v="1.35E-4"/>
    <n v="0"/>
    <n v="9.7544640000000005"/>
  </r>
  <r>
    <x v="7"/>
    <x v="24"/>
    <s v="071-Assess &amp; Collect / State           "/>
    <x v="54"/>
    <n v="8152"/>
    <n v="0.6"/>
    <n v="0"/>
    <m/>
    <n v="0"/>
    <n v="162808"/>
    <n v="43268"/>
    <n v="71724"/>
    <n v="71724"/>
    <n v="1.2E-5"/>
    <n v="0.86068800000000001"/>
    <n v="0"/>
    <m/>
    <n v="0"/>
    <n v="1.2E-5"/>
    <n v="0"/>
    <n v="0.86068800000000001"/>
  </r>
  <r>
    <x v="7"/>
    <x v="24"/>
    <s v="072-Assess &amp; Collect / County          "/>
    <x v="54"/>
    <n v="8152"/>
    <n v="0.6"/>
    <n v="0"/>
    <m/>
    <n v="0"/>
    <n v="162808"/>
    <n v="43268"/>
    <n v="71724"/>
    <n v="71724"/>
    <n v="2.14E-4"/>
    <n v="15.348936"/>
    <n v="0"/>
    <m/>
    <n v="0"/>
    <n v="2.4000000000000001E-4"/>
    <n v="0"/>
    <n v="15.348936"/>
  </r>
  <r>
    <x v="7"/>
    <x v="24"/>
    <s v="076-Wash Terrace Redev C B D"/>
    <x v="54"/>
    <n v="8152"/>
    <n v="0.6"/>
    <n v="0"/>
    <m/>
    <n v="0"/>
    <n v="162808"/>
    <n v="43268"/>
    <n v="71724"/>
    <n v="71724"/>
    <n v="0"/>
    <n v="0"/>
    <n v="0"/>
    <m/>
    <n v="0"/>
    <n v="0"/>
    <n v="0"/>
    <n v="0"/>
  </r>
  <r>
    <x v="7"/>
    <x v="24"/>
    <s v="104-Weber School Judgment Levy"/>
    <x v="54"/>
    <n v="8152"/>
    <n v="0.6"/>
    <n v="0"/>
    <m/>
    <n v="0"/>
    <n v="162808"/>
    <n v="43268"/>
    <n v="71724"/>
    <n v="71724"/>
    <n v="0"/>
    <n v="0"/>
    <n v="0"/>
    <m/>
    <n v="0"/>
    <n v="0"/>
    <n v="0"/>
    <n v="0"/>
  </r>
  <r>
    <x v="7"/>
    <x v="24"/>
    <s v="117-Weber Area 911 And Em Serv         "/>
    <x v="54"/>
    <n v="8152"/>
    <n v="0.6"/>
    <n v="0"/>
    <m/>
    <n v="0"/>
    <n v="162808"/>
    <n v="43268"/>
    <n v="71724"/>
    <n v="71724"/>
    <n v="2.1499999999999999E-4"/>
    <n v="15.42066"/>
    <n v="0"/>
    <m/>
    <n v="0"/>
    <n v="2.41E-4"/>
    <n v="0"/>
    <n v="15.42066"/>
  </r>
  <r>
    <x v="7"/>
    <x v="24"/>
    <s v="137-Charter School Weber"/>
    <x v="54"/>
    <n v="8152"/>
    <n v="0.6"/>
    <n v="0"/>
    <m/>
    <n v="0"/>
    <n v="162808"/>
    <n v="43268"/>
    <n v="71724"/>
    <n v="71724"/>
    <n v="6.6000000000000005E-5"/>
    <n v="4.733784"/>
    <n v="0"/>
    <m/>
    <n v="0"/>
    <n v="6.2000000000000003E-5"/>
    <n v="0"/>
    <n v="4.733784"/>
  </r>
  <r>
    <x v="7"/>
    <x v="24"/>
    <s v="146-Weber County Flood Control"/>
    <x v="54"/>
    <n v="8152"/>
    <n v="0.6"/>
    <n v="0"/>
    <m/>
    <n v="0"/>
    <n v="162808"/>
    <n v="43268"/>
    <n v="71724"/>
    <n v="71724"/>
    <n v="4.6E-5"/>
    <n v="3.2993039999999998"/>
    <n v="0"/>
    <m/>
    <n v="0"/>
    <n v="2.5999999999999998E-5"/>
    <n v="0"/>
    <n v="3.2993039999999998"/>
  </r>
  <r>
    <x v="7"/>
    <x v="25"/>
    <s v="001-Weber County General Fund          "/>
    <x v="55"/>
    <n v="8151"/>
    <n v="0.5"/>
    <n v="97794593"/>
    <n v="1194842"/>
    <n v="48299875.5"/>
    <n v="836783"/>
    <m/>
    <n v="418391.5"/>
    <n v="48718267"/>
    <n v="1.4239999999999999E-3"/>
    <n v="69374.812208000003"/>
    <n v="2733066"/>
    <n v="0"/>
    <n v="1366533"/>
    <n v="1.72E-3"/>
    <n v="2350.43676"/>
    <n v="71725.248968"/>
  </r>
  <r>
    <x v="7"/>
    <x v="25"/>
    <s v="002-Weber County G O Bond Fund         "/>
    <x v="55"/>
    <n v="8151"/>
    <n v="0.5"/>
    <n v="97794593"/>
    <n v="1194842"/>
    <n v="48299875.5"/>
    <n v="836783"/>
    <m/>
    <n v="418391.5"/>
    <n v="48718267"/>
    <n v="1.4100000000000001E-4"/>
    <n v="6869.2756470000004"/>
    <n v="2733066"/>
    <n v="0"/>
    <n v="1366533"/>
    <n v="1.85E-4"/>
    <n v="252.808605"/>
    <n v="7122.0842520000006"/>
  </r>
  <r>
    <x v="7"/>
    <x v="25"/>
    <s v="003-Library                            "/>
    <x v="55"/>
    <n v="8151"/>
    <n v="0.5"/>
    <n v="97794593"/>
    <n v="1194842"/>
    <n v="48299875.5"/>
    <n v="836783"/>
    <m/>
    <n v="418391.5"/>
    <n v="48718267"/>
    <n v="4.7399999999999997E-4"/>
    <n v="23092.458557999998"/>
    <n v="2733066"/>
    <n v="0"/>
    <n v="1366533"/>
    <n v="4.5800000000000002E-4"/>
    <n v="625.87211400000001"/>
    <n v="23718.330672"/>
  </r>
  <r>
    <x v="7"/>
    <x v="25"/>
    <s v="005-Weber School District              "/>
    <x v="55"/>
    <n v="8151"/>
    <n v="0.5"/>
    <n v="97794593"/>
    <n v="1194842"/>
    <n v="48299875.5"/>
    <n v="836783"/>
    <m/>
    <n v="418391.5"/>
    <n v="48718267"/>
    <n v="5.4999999999999997E-3"/>
    <n v="267950.46849999996"/>
    <n v="2733066"/>
    <n v="0"/>
    <n v="1366533"/>
    <n v="5.8060000000000004E-3"/>
    <n v="7934.0905980000007"/>
    <n v="275884.55909799994"/>
  </r>
  <r>
    <x v="7"/>
    <x v="25"/>
    <s v="006-Statewide School Basic Levy"/>
    <x v="55"/>
    <n v="8151"/>
    <n v="0.5"/>
    <n v="97794593"/>
    <n v="1194842"/>
    <n v="48299875.5"/>
    <n v="836783"/>
    <m/>
    <n v="418391.5"/>
    <n v="48718267"/>
    <n v="0"/>
    <n v="0"/>
    <n v="2733066"/>
    <n v="0"/>
    <n v="1366533"/>
    <n v="0"/>
    <n v="0"/>
    <n v="0"/>
  </r>
  <r>
    <x v="7"/>
    <x v="25"/>
    <s v="007-Mosquito Abatement Distr           "/>
    <x v="55"/>
    <n v="8151"/>
    <n v="0.5"/>
    <n v="97794593"/>
    <n v="1194842"/>
    <n v="48299875.5"/>
    <n v="836783"/>
    <m/>
    <n v="418391.5"/>
    <n v="48718267"/>
    <n v="8.3999999999999995E-5"/>
    <n v="4092.3344279999997"/>
    <n v="2733066"/>
    <n v="0"/>
    <n v="1366533"/>
    <n v="9.3999999999999994E-5"/>
    <n v="128.45410200000001"/>
    <n v="4220.7885299999998"/>
  </r>
  <r>
    <x v="7"/>
    <x v="25"/>
    <s v="008-Weber Basin Water - General        "/>
    <x v="55"/>
    <n v="8151"/>
    <n v="0.5"/>
    <n v="97794593"/>
    <n v="1194842"/>
    <n v="48299875.5"/>
    <n v="836783"/>
    <m/>
    <n v="418391.5"/>
    <n v="48718267"/>
    <n v="1.3200000000000001E-4"/>
    <n v="6430.8112440000004"/>
    <n v="2733066"/>
    <n v="0"/>
    <n v="1366533"/>
    <n v="1.46E-4"/>
    <n v="199.51381799999999"/>
    <n v="6630.3250620000008"/>
  </r>
  <r>
    <x v="7"/>
    <x v="25"/>
    <s v="017-Central Weber Sewer Distr          "/>
    <x v="55"/>
    <n v="8151"/>
    <n v="0.5"/>
    <n v="97794593"/>
    <n v="1194842"/>
    <n v="48299875.5"/>
    <n v="836783"/>
    <m/>
    <n v="418391.5"/>
    <n v="48718267"/>
    <n v="5.0299999999999997E-4"/>
    <n v="24505.288301000001"/>
    <n v="2733066"/>
    <n v="0"/>
    <n v="1366533"/>
    <n v="5.6400000000000005E-4"/>
    <n v="770.72461200000009"/>
    <n v="25276.012913000002"/>
  </r>
  <r>
    <x v="7"/>
    <x v="25"/>
    <s v="036-Washington Terrace City"/>
    <x v="55"/>
    <n v="8151"/>
    <n v="0.5"/>
    <n v="97794593"/>
    <n v="1194842"/>
    <n v="48299875.5"/>
    <n v="836783"/>
    <m/>
    <n v="418391.5"/>
    <n v="48718267"/>
    <n v="1.629E-3"/>
    <n v="79362.056943000003"/>
    <n v="2733066"/>
    <n v="0"/>
    <n v="1366533"/>
    <n v="2.4759999999999999E-3"/>
    <n v="3383.5357079999999"/>
    <n v="82745.592650999999"/>
  </r>
  <r>
    <x v="7"/>
    <x v="25"/>
    <s v="038-Weber / Morgan Health              "/>
    <x v="55"/>
    <n v="8151"/>
    <n v="0.5"/>
    <n v="97794593"/>
    <n v="1194842"/>
    <n v="48299875.5"/>
    <n v="836783"/>
    <m/>
    <n v="418391.5"/>
    <n v="48718267"/>
    <n v="8.2000000000000001E-5"/>
    <n v="3994.8978940000002"/>
    <n v="2733066"/>
    <n v="0"/>
    <n v="1366533"/>
    <n v="9.2E-5"/>
    <n v="125.721036"/>
    <n v="4120.6189300000005"/>
  </r>
  <r>
    <x v="7"/>
    <x v="25"/>
    <s v="041-Weber County Judgment Levy"/>
    <x v="55"/>
    <n v="8151"/>
    <n v="0.5"/>
    <n v="97794593"/>
    <n v="1194842"/>
    <n v="48299875.5"/>
    <n v="836783"/>
    <m/>
    <n v="418391.5"/>
    <n v="48718267"/>
    <n v="0"/>
    <n v="0"/>
    <n v="2733066"/>
    <n v="0"/>
    <n v="1366533"/>
    <n v="0"/>
    <n v="0"/>
    <n v="0"/>
  </r>
  <r>
    <x v="7"/>
    <x v="25"/>
    <s v="055-Paramedic Fund                     "/>
    <x v="55"/>
    <n v="8151"/>
    <n v="0.5"/>
    <n v="97794593"/>
    <n v="1194842"/>
    <n v="48299875.5"/>
    <n v="836783"/>
    <m/>
    <n v="418391.5"/>
    <n v="48718267"/>
    <n v="1.36E-4"/>
    <n v="6625.6843120000003"/>
    <n v="2733066"/>
    <n v="0"/>
    <n v="1366533"/>
    <n v="1.35E-4"/>
    <n v="184.481955"/>
    <n v="6810.1662670000005"/>
  </r>
  <r>
    <x v="7"/>
    <x v="25"/>
    <s v="071-Assess &amp; Collect / State           "/>
    <x v="55"/>
    <n v="8151"/>
    <n v="0.5"/>
    <n v="97794593"/>
    <n v="1194842"/>
    <n v="48299875.5"/>
    <n v="836783"/>
    <m/>
    <n v="418391.5"/>
    <n v="48718267"/>
    <n v="1.2E-5"/>
    <n v="584.61920399999997"/>
    <n v="2733066"/>
    <n v="0"/>
    <n v="1366533"/>
    <n v="1.2E-5"/>
    <n v="16.398396000000002"/>
    <n v="601.01760000000002"/>
  </r>
  <r>
    <x v="7"/>
    <x v="25"/>
    <s v="072-Assess &amp; Collect / County          "/>
    <x v="55"/>
    <n v="8151"/>
    <n v="0.5"/>
    <n v="97794593"/>
    <n v="1194842"/>
    <n v="48299875.5"/>
    <n v="836783"/>
    <m/>
    <n v="418391.5"/>
    <n v="48718267"/>
    <n v="2.14E-4"/>
    <n v="10425.709138"/>
    <n v="2733066"/>
    <n v="0"/>
    <n v="1366533"/>
    <n v="2.4000000000000001E-4"/>
    <n v="327.96791999999999"/>
    <n v="10753.677057999999"/>
  </r>
  <r>
    <x v="7"/>
    <x v="25"/>
    <s v="078-Wash Terrace Redev Southeast"/>
    <x v="55"/>
    <n v="8151"/>
    <n v="0.5"/>
    <n v="97794593"/>
    <n v="1194842"/>
    <n v="48299875.5"/>
    <n v="836783"/>
    <m/>
    <n v="418391.5"/>
    <n v="48718267"/>
    <n v="0"/>
    <n v="0"/>
    <n v="2733066"/>
    <n v="0"/>
    <n v="1366533"/>
    <n v="0"/>
    <n v="0"/>
    <n v="0"/>
  </r>
  <r>
    <x v="7"/>
    <x v="25"/>
    <s v="104-Weber School Judgment Levy"/>
    <x v="55"/>
    <n v="8151"/>
    <n v="0.5"/>
    <n v="97794593"/>
    <n v="1194842"/>
    <n v="48299875.5"/>
    <n v="836783"/>
    <m/>
    <n v="418391.5"/>
    <n v="48718267"/>
    <n v="0"/>
    <n v="0"/>
    <n v="2733066"/>
    <n v="0"/>
    <n v="1366533"/>
    <n v="0"/>
    <n v="0"/>
    <n v="0"/>
  </r>
  <r>
    <x v="7"/>
    <x v="25"/>
    <s v="117-Weber Area 911 And Em Serv         "/>
    <x v="55"/>
    <n v="8151"/>
    <n v="0.5"/>
    <n v="97794593"/>
    <n v="1194842"/>
    <n v="48299875.5"/>
    <n v="836783"/>
    <m/>
    <n v="418391.5"/>
    <n v="48718267"/>
    <n v="2.1499999999999999E-4"/>
    <n v="10474.427405"/>
    <n v="2733066"/>
    <n v="0"/>
    <n v="1366533"/>
    <n v="2.41E-4"/>
    <n v="329.334453"/>
    <n v="10803.761858"/>
  </r>
  <r>
    <x v="7"/>
    <x v="25"/>
    <s v="137-Charter School Weber"/>
    <x v="55"/>
    <n v="8151"/>
    <n v="0.5"/>
    <n v="97794593"/>
    <n v="1194842"/>
    <n v="48299875.5"/>
    <n v="836783"/>
    <m/>
    <n v="418391.5"/>
    <n v="48718267"/>
    <n v="6.6000000000000005E-5"/>
    <n v="3215.4056220000002"/>
    <n v="2733066"/>
    <n v="0"/>
    <n v="1366533"/>
    <n v="6.2000000000000003E-5"/>
    <n v="84.725046000000006"/>
    <n v="3300.1306680000002"/>
  </r>
  <r>
    <x v="7"/>
    <x v="25"/>
    <s v="146-Weber County Flood Control"/>
    <x v="55"/>
    <n v="8151"/>
    <n v="0.5"/>
    <n v="97794593"/>
    <n v="1194842"/>
    <n v="48299875.5"/>
    <n v="836783"/>
    <m/>
    <n v="418391.5"/>
    <n v="48718267"/>
    <n v="4.6E-5"/>
    <n v="2241.0402819999999"/>
    <n v="2733066"/>
    <n v="0"/>
    <n v="1366533"/>
    <n v="2.5999999999999998E-5"/>
    <n v="35.529857999999997"/>
    <n v="2276.5701399999998"/>
  </r>
  <r>
    <x v="7"/>
    <x v="25"/>
    <s v="001-Weber County General Fund          "/>
    <x v="56"/>
    <n v="8151"/>
    <n v="0.5"/>
    <n v="0"/>
    <m/>
    <n v="0"/>
    <n v="684791"/>
    <n v="66361"/>
    <n v="309215"/>
    <n v="309215"/>
    <n v="1.4239999999999999E-3"/>
    <n v="440.32216"/>
    <n v="0"/>
    <n v="0"/>
    <n v="0"/>
    <n v="1.72E-3"/>
    <n v="0"/>
    <n v="440.32216"/>
  </r>
  <r>
    <x v="7"/>
    <x v="25"/>
    <s v="002-Weber County G O Bond Fund         "/>
    <x v="56"/>
    <n v="8151"/>
    <n v="0.5"/>
    <n v="0"/>
    <m/>
    <n v="0"/>
    <n v="684791"/>
    <n v="66361"/>
    <n v="309215"/>
    <n v="309215"/>
    <n v="1.4100000000000001E-4"/>
    <n v="43.599315000000004"/>
    <n v="0"/>
    <n v="0"/>
    <n v="0"/>
    <n v="1.85E-4"/>
    <n v="0"/>
    <n v="43.599315000000004"/>
  </r>
  <r>
    <x v="7"/>
    <x v="25"/>
    <s v="003-Library                            "/>
    <x v="56"/>
    <n v="8151"/>
    <n v="0.5"/>
    <n v="0"/>
    <m/>
    <n v="0"/>
    <n v="684791"/>
    <n v="66361"/>
    <n v="309215"/>
    <n v="309215"/>
    <n v="4.7399999999999997E-4"/>
    <n v="146.56790999999998"/>
    <n v="0"/>
    <n v="0"/>
    <n v="0"/>
    <n v="4.5800000000000002E-4"/>
    <n v="0"/>
    <n v="146.56790999999998"/>
  </r>
  <r>
    <x v="7"/>
    <x v="25"/>
    <s v="005-Weber School District              "/>
    <x v="56"/>
    <n v="8151"/>
    <n v="0.5"/>
    <n v="0"/>
    <m/>
    <n v="0"/>
    <n v="684791"/>
    <n v="66361"/>
    <n v="309215"/>
    <n v="309215"/>
    <n v="5.4999999999999997E-3"/>
    <n v="1700.6824999999999"/>
    <n v="0"/>
    <n v="0"/>
    <n v="0"/>
    <n v="5.8060000000000004E-3"/>
    <n v="0"/>
    <n v="1700.6824999999999"/>
  </r>
  <r>
    <x v="7"/>
    <x v="25"/>
    <s v="006-Statewide School Basic Levy"/>
    <x v="56"/>
    <n v="8151"/>
    <n v="0.5"/>
    <n v="0"/>
    <m/>
    <n v="0"/>
    <n v="684791"/>
    <n v="66361"/>
    <n v="309215"/>
    <n v="309215"/>
    <n v="0"/>
    <n v="0"/>
    <n v="0"/>
    <n v="0"/>
    <n v="0"/>
    <n v="0"/>
    <n v="0"/>
    <n v="0"/>
  </r>
  <r>
    <x v="7"/>
    <x v="25"/>
    <s v="007-Mosquito Abatement Distr           "/>
    <x v="56"/>
    <n v="8151"/>
    <n v="0.5"/>
    <n v="0"/>
    <m/>
    <n v="0"/>
    <n v="684791"/>
    <n v="66361"/>
    <n v="309215"/>
    <n v="309215"/>
    <n v="8.3999999999999995E-5"/>
    <n v="25.974059999999998"/>
    <n v="0"/>
    <n v="0"/>
    <n v="0"/>
    <n v="9.3999999999999994E-5"/>
    <n v="0"/>
    <n v="25.974059999999998"/>
  </r>
  <r>
    <x v="7"/>
    <x v="25"/>
    <s v="008-Weber Basin Water - General        "/>
    <x v="56"/>
    <n v="8151"/>
    <n v="0.5"/>
    <n v="0"/>
    <m/>
    <n v="0"/>
    <n v="684791"/>
    <n v="66361"/>
    <n v="309215"/>
    <n v="309215"/>
    <n v="1.3200000000000001E-4"/>
    <n v="40.816380000000002"/>
    <n v="0"/>
    <n v="0"/>
    <n v="0"/>
    <n v="1.46E-4"/>
    <n v="0"/>
    <n v="40.816380000000002"/>
  </r>
  <r>
    <x v="7"/>
    <x v="25"/>
    <s v="036-Washington Terrace City"/>
    <x v="56"/>
    <n v="8151"/>
    <n v="0.5"/>
    <n v="0"/>
    <m/>
    <n v="0"/>
    <n v="684791"/>
    <n v="66361"/>
    <n v="309215"/>
    <n v="309215"/>
    <n v="1.629E-3"/>
    <n v="503.71123499999999"/>
    <n v="0"/>
    <n v="0"/>
    <n v="0"/>
    <n v="2.4759999999999999E-3"/>
    <n v="0"/>
    <n v="503.71123499999999"/>
  </r>
  <r>
    <x v="7"/>
    <x v="25"/>
    <s v="038-Weber / Morgan Health              "/>
    <x v="56"/>
    <n v="8151"/>
    <n v="0.5"/>
    <n v="0"/>
    <m/>
    <n v="0"/>
    <n v="684791"/>
    <n v="66361"/>
    <n v="309215"/>
    <n v="309215"/>
    <n v="8.2000000000000001E-5"/>
    <n v="25.355630000000001"/>
    <n v="0"/>
    <n v="0"/>
    <n v="0"/>
    <n v="9.2E-5"/>
    <n v="0"/>
    <n v="25.355630000000001"/>
  </r>
  <r>
    <x v="7"/>
    <x v="25"/>
    <s v="041-Weber County Judgment Levy"/>
    <x v="56"/>
    <n v="8151"/>
    <n v="0.5"/>
    <n v="0"/>
    <m/>
    <n v="0"/>
    <n v="684791"/>
    <n v="66361"/>
    <n v="309215"/>
    <n v="309215"/>
    <n v="0"/>
    <n v="0"/>
    <n v="0"/>
    <n v="0"/>
    <n v="0"/>
    <n v="0"/>
    <n v="0"/>
    <n v="0"/>
  </r>
  <r>
    <x v="7"/>
    <x v="25"/>
    <s v="055-Paramedic Fund                     "/>
    <x v="56"/>
    <n v="8151"/>
    <n v="0.5"/>
    <n v="0"/>
    <m/>
    <n v="0"/>
    <n v="684791"/>
    <n v="66361"/>
    <n v="309215"/>
    <n v="309215"/>
    <n v="1.36E-4"/>
    <n v="42.053240000000002"/>
    <n v="0"/>
    <n v="0"/>
    <n v="0"/>
    <n v="1.35E-4"/>
    <n v="0"/>
    <n v="42.053240000000002"/>
  </r>
  <r>
    <x v="7"/>
    <x v="25"/>
    <s v="071-Assess &amp; Collect / State           "/>
    <x v="56"/>
    <n v="8151"/>
    <n v="0.5"/>
    <n v="0"/>
    <m/>
    <n v="0"/>
    <n v="684791"/>
    <n v="66361"/>
    <n v="309215"/>
    <n v="309215"/>
    <n v="1.2E-5"/>
    <n v="3.7105800000000002"/>
    <n v="0"/>
    <n v="0"/>
    <n v="0"/>
    <n v="1.2E-5"/>
    <n v="0"/>
    <n v="3.7105800000000002"/>
  </r>
  <r>
    <x v="7"/>
    <x v="25"/>
    <s v="072-Assess &amp; Collect / County          "/>
    <x v="56"/>
    <n v="8151"/>
    <n v="0.5"/>
    <n v="0"/>
    <m/>
    <n v="0"/>
    <n v="684791"/>
    <n v="66361"/>
    <n v="309215"/>
    <n v="309215"/>
    <n v="2.14E-4"/>
    <n v="66.17201"/>
    <n v="0"/>
    <n v="0"/>
    <n v="0"/>
    <n v="2.4000000000000001E-4"/>
    <n v="0"/>
    <n v="66.17201"/>
  </r>
  <r>
    <x v="7"/>
    <x v="25"/>
    <s v="078-Wash Terrace Redev Southeast"/>
    <x v="56"/>
    <n v="8151"/>
    <n v="0.5"/>
    <n v="0"/>
    <m/>
    <n v="0"/>
    <n v="684791"/>
    <n v="66361"/>
    <n v="309215"/>
    <n v="309215"/>
    <n v="0"/>
    <n v="0"/>
    <n v="0"/>
    <n v="0"/>
    <n v="0"/>
    <n v="0"/>
    <n v="0"/>
    <n v="0"/>
  </r>
  <r>
    <x v="7"/>
    <x v="25"/>
    <s v="104-Weber School Judgment Levy"/>
    <x v="56"/>
    <n v="8151"/>
    <n v="0.5"/>
    <n v="0"/>
    <m/>
    <n v="0"/>
    <n v="684791"/>
    <n v="66361"/>
    <n v="309215"/>
    <n v="309215"/>
    <n v="0"/>
    <n v="0"/>
    <n v="0"/>
    <n v="0"/>
    <n v="0"/>
    <n v="0"/>
    <n v="0"/>
    <n v="0"/>
  </r>
  <r>
    <x v="7"/>
    <x v="25"/>
    <s v="117-Weber Area 911 And Em Serv         "/>
    <x v="56"/>
    <n v="8151"/>
    <n v="0.5"/>
    <n v="0"/>
    <m/>
    <n v="0"/>
    <n v="684791"/>
    <n v="66361"/>
    <n v="309215"/>
    <n v="309215"/>
    <n v="2.1499999999999999E-4"/>
    <n v="66.481224999999995"/>
    <n v="0"/>
    <n v="0"/>
    <n v="0"/>
    <n v="2.41E-4"/>
    <n v="0"/>
    <n v="66.481224999999995"/>
  </r>
  <r>
    <x v="7"/>
    <x v="25"/>
    <s v="137-Charter School Weber"/>
    <x v="56"/>
    <n v="8151"/>
    <n v="0.5"/>
    <n v="0"/>
    <m/>
    <n v="0"/>
    <n v="684791"/>
    <n v="66361"/>
    <n v="309215"/>
    <n v="309215"/>
    <n v="6.6000000000000005E-5"/>
    <n v="20.408190000000001"/>
    <n v="0"/>
    <n v="0"/>
    <n v="0"/>
    <n v="6.2000000000000003E-5"/>
    <n v="0"/>
    <n v="20.408190000000001"/>
  </r>
  <r>
    <x v="7"/>
    <x v="25"/>
    <s v="146-Weber County Flood Control"/>
    <x v="56"/>
    <n v="8151"/>
    <n v="0.5"/>
    <n v="0"/>
    <m/>
    <n v="0"/>
    <n v="684791"/>
    <n v="66361"/>
    <n v="309215"/>
    <n v="309215"/>
    <n v="4.6E-5"/>
    <n v="14.223890000000001"/>
    <n v="0"/>
    <n v="0"/>
    <n v="0"/>
    <n v="2.5999999999999998E-5"/>
    <n v="0"/>
    <n v="14.223890000000001"/>
  </r>
  <r>
    <x v="8"/>
    <x v="26"/>
    <s v="001-Weber County General Fund          "/>
    <x v="57"/>
    <n v="8502"/>
    <n v="0.75"/>
    <n v="625392"/>
    <n v="125360"/>
    <n v="375024"/>
    <n v="0"/>
    <m/>
    <n v="0"/>
    <n v="375024"/>
    <n v="1.4239999999999999E-3"/>
    <n v="534.034176"/>
    <n v="0"/>
    <m/>
    <n v="0"/>
    <n v="1.72E-3"/>
    <n v="0"/>
    <n v="534.034176"/>
  </r>
  <r>
    <x v="8"/>
    <x v="26"/>
    <s v="002-Weber County G O Bond Fund         "/>
    <x v="57"/>
    <n v="8502"/>
    <n v="0.75"/>
    <n v="625392"/>
    <n v="125360"/>
    <n v="375024"/>
    <n v="0"/>
    <m/>
    <n v="0"/>
    <n v="375024"/>
    <n v="1.4100000000000001E-4"/>
    <n v="52.878384000000004"/>
    <n v="0"/>
    <m/>
    <n v="0"/>
    <n v="1.85E-4"/>
    <n v="0"/>
    <n v="52.878384000000004"/>
  </r>
  <r>
    <x v="8"/>
    <x v="26"/>
    <s v="003-Library                            "/>
    <x v="57"/>
    <n v="8502"/>
    <n v="0.75"/>
    <n v="625392"/>
    <n v="125360"/>
    <n v="375024"/>
    <n v="0"/>
    <m/>
    <n v="0"/>
    <n v="375024"/>
    <n v="4.7399999999999997E-4"/>
    <n v="177.76137599999998"/>
    <n v="0"/>
    <m/>
    <n v="0"/>
    <n v="4.5800000000000002E-4"/>
    <n v="0"/>
    <n v="177.76137599999998"/>
  </r>
  <r>
    <x v="8"/>
    <x v="26"/>
    <s v="005-Weber School District              "/>
    <x v="57"/>
    <n v="8502"/>
    <n v="0.5"/>
    <n v="625392"/>
    <n v="125360"/>
    <n v="250016"/>
    <n v="0"/>
    <m/>
    <n v="0"/>
    <n v="250016"/>
    <n v="5.4999999999999997E-3"/>
    <n v="1375.088"/>
    <n v="0"/>
    <m/>
    <n v="0"/>
    <n v="5.8060000000000004E-3"/>
    <n v="0"/>
    <n v="1375.088"/>
  </r>
  <r>
    <x v="8"/>
    <x v="26"/>
    <s v="006-Statewide School Basic Levy"/>
    <x v="57"/>
    <n v="8502"/>
    <n v="0.5"/>
    <n v="625392"/>
    <n v="125360"/>
    <n v="250016"/>
    <n v="0"/>
    <m/>
    <n v="0"/>
    <n v="250016"/>
    <n v="0"/>
    <n v="0"/>
    <n v="0"/>
    <m/>
    <n v="0"/>
    <n v="0"/>
    <n v="0"/>
    <n v="0"/>
  </r>
  <r>
    <x v="8"/>
    <x v="26"/>
    <s v="007-Mosquito Abatement Distr           "/>
    <x v="57"/>
    <n v="8502"/>
    <n v="0"/>
    <n v="625392"/>
    <n v="125360"/>
    <n v="0"/>
    <n v="0"/>
    <m/>
    <n v="0"/>
    <n v="0"/>
    <n v="8.3999999999999995E-5"/>
    <n v="0"/>
    <n v="0"/>
    <m/>
    <n v="0"/>
    <n v="9.3999999999999994E-5"/>
    <n v="0"/>
    <n v="0"/>
  </r>
  <r>
    <x v="8"/>
    <x v="26"/>
    <s v="008-Weber Basin Water - General        "/>
    <x v="57"/>
    <n v="8502"/>
    <n v="0"/>
    <n v="625392"/>
    <n v="125360"/>
    <n v="0"/>
    <n v="0"/>
    <m/>
    <n v="0"/>
    <n v="0"/>
    <n v="1.3200000000000001E-4"/>
    <n v="0"/>
    <n v="0"/>
    <m/>
    <n v="0"/>
    <n v="1.46E-4"/>
    <n v="0"/>
    <n v="0"/>
  </r>
  <r>
    <x v="8"/>
    <x v="26"/>
    <s v="020-Eden Cemetery Distr"/>
    <x v="57"/>
    <n v="8502"/>
    <n v="0"/>
    <n v="625392"/>
    <n v="125360"/>
    <n v="0"/>
    <n v="0"/>
    <m/>
    <n v="0"/>
    <n v="0"/>
    <n v="4.8999999999999998E-5"/>
    <n v="0"/>
    <n v="0"/>
    <m/>
    <n v="0"/>
    <n v="5.5000000000000002E-5"/>
    <n v="0"/>
    <n v="0"/>
  </r>
  <r>
    <x v="8"/>
    <x v="26"/>
    <s v="038-Weber / Morgan Health              "/>
    <x v="57"/>
    <n v="8502"/>
    <n v="0.75"/>
    <n v="625392"/>
    <n v="125360"/>
    <n v="375024"/>
    <n v="0"/>
    <m/>
    <n v="0"/>
    <n v="375024"/>
    <n v="8.2000000000000001E-5"/>
    <n v="30.751968000000002"/>
    <n v="0"/>
    <m/>
    <n v="0"/>
    <n v="9.2E-5"/>
    <n v="0"/>
    <n v="30.751968000000002"/>
  </r>
  <r>
    <x v="8"/>
    <x v="26"/>
    <s v="041-Weber County Judgment Levy"/>
    <x v="57"/>
    <n v="8502"/>
    <n v="0.75"/>
    <n v="625392"/>
    <n v="125360"/>
    <n v="375024"/>
    <n v="0"/>
    <m/>
    <n v="0"/>
    <n v="375024"/>
    <n v="0"/>
    <n v="0"/>
    <n v="0"/>
    <m/>
    <n v="0"/>
    <n v="0"/>
    <n v="0"/>
    <n v="0"/>
  </r>
  <r>
    <x v="8"/>
    <x v="26"/>
    <s v="055-Paramedic Fund                     "/>
    <x v="57"/>
    <n v="8502"/>
    <n v="0.75"/>
    <n v="625392"/>
    <n v="125360"/>
    <n v="375024"/>
    <n v="0"/>
    <m/>
    <n v="0"/>
    <n v="375024"/>
    <n v="1.36E-4"/>
    <n v="51.003264000000001"/>
    <n v="0"/>
    <m/>
    <n v="0"/>
    <n v="1.35E-4"/>
    <n v="0"/>
    <n v="51.003264000000001"/>
  </r>
  <r>
    <x v="8"/>
    <x v="26"/>
    <s v="056-Weber Fire District                "/>
    <x v="57"/>
    <n v="8502"/>
    <n v="0"/>
    <n v="625392"/>
    <n v="125360"/>
    <n v="0"/>
    <n v="0"/>
    <m/>
    <n v="0"/>
    <n v="0"/>
    <n v="1.2210000000000001E-3"/>
    <n v="0"/>
    <n v="0"/>
    <m/>
    <n v="0"/>
    <n v="1.3780000000000001E-3"/>
    <n v="0"/>
    <n v="0"/>
  </r>
  <r>
    <x v="8"/>
    <x v="26"/>
    <s v="071-Assess &amp; Collect / State           "/>
    <x v="57"/>
    <n v="8502"/>
    <n v="0"/>
    <n v="625392"/>
    <n v="125360"/>
    <n v="0"/>
    <n v="0"/>
    <m/>
    <n v="0"/>
    <n v="0"/>
    <n v="1.2E-5"/>
    <n v="0"/>
    <n v="0"/>
    <m/>
    <n v="0"/>
    <n v="1.2E-5"/>
    <n v="0"/>
    <n v="0"/>
  </r>
  <r>
    <x v="8"/>
    <x v="26"/>
    <s v="072-Assess &amp; Collect / County          "/>
    <x v="57"/>
    <n v="8502"/>
    <n v="0"/>
    <n v="625392"/>
    <n v="125360"/>
    <n v="0"/>
    <n v="0"/>
    <m/>
    <n v="0"/>
    <n v="0"/>
    <n v="2.14E-4"/>
    <n v="0"/>
    <n v="0"/>
    <m/>
    <n v="0"/>
    <n v="2.4000000000000001E-4"/>
    <n v="0"/>
    <n v="0"/>
  </r>
  <r>
    <x v="8"/>
    <x v="26"/>
    <s v="097-Unincorp Services Fund"/>
    <x v="57"/>
    <n v="8502"/>
    <n v="0"/>
    <n v="625392"/>
    <n v="125360"/>
    <n v="0"/>
    <n v="0"/>
    <m/>
    <n v="0"/>
    <n v="0"/>
    <n v="2.2000000000000001E-4"/>
    <n v="0"/>
    <n v="0"/>
    <m/>
    <n v="0"/>
    <n v="2.4699999999999999E-4"/>
    <n v="0"/>
    <n v="0"/>
  </r>
  <r>
    <x v="8"/>
    <x v="26"/>
    <s v="104-Weber School Judgment Levy"/>
    <x v="57"/>
    <n v="8502"/>
    <n v="0.5"/>
    <n v="625392"/>
    <n v="125360"/>
    <n v="250016"/>
    <n v="0"/>
    <m/>
    <n v="0"/>
    <n v="250016"/>
    <n v="0"/>
    <n v="0"/>
    <n v="0"/>
    <m/>
    <n v="0"/>
    <n v="0"/>
    <n v="0"/>
    <n v="0"/>
  </r>
  <r>
    <x v="8"/>
    <x v="26"/>
    <s v="117-Weber Area 911 And Em Serv         "/>
    <x v="57"/>
    <n v="8502"/>
    <n v="0"/>
    <n v="625392"/>
    <n v="125360"/>
    <n v="0"/>
    <n v="0"/>
    <m/>
    <n v="0"/>
    <n v="0"/>
    <n v="2.1499999999999999E-4"/>
    <n v="0"/>
    <n v="0"/>
    <m/>
    <n v="0"/>
    <n v="2.41E-4"/>
    <n v="0"/>
    <n v="0"/>
  </r>
  <r>
    <x v="8"/>
    <x v="26"/>
    <s v="118-Weber Fire G.O. Bond-2006          "/>
    <x v="57"/>
    <n v="8502"/>
    <n v="0"/>
    <n v="625392"/>
    <n v="125360"/>
    <n v="0"/>
    <n v="0"/>
    <m/>
    <n v="0"/>
    <n v="0"/>
    <n v="4.8000000000000001E-5"/>
    <n v="0"/>
    <n v="0"/>
    <m/>
    <n v="0"/>
    <n v="5.7000000000000003E-5"/>
    <n v="0"/>
    <n v="0"/>
  </r>
  <r>
    <x v="8"/>
    <x v="26"/>
    <s v="127-Weber County Redev Summit-Eden"/>
    <x v="57"/>
    <n v="8502"/>
    <n v="0.75"/>
    <n v="625392"/>
    <n v="125360"/>
    <n v="375024"/>
    <n v="0"/>
    <m/>
    <n v="0"/>
    <n v="375024"/>
    <n v="0"/>
    <n v="0"/>
    <n v="0"/>
    <m/>
    <n v="0"/>
    <n v="0"/>
    <n v="0"/>
    <n v="0"/>
  </r>
  <r>
    <x v="8"/>
    <x v="26"/>
    <s v="129-Weber Fire Judgment Levy"/>
    <x v="57"/>
    <n v="8502"/>
    <n v="0"/>
    <n v="625392"/>
    <n v="125360"/>
    <n v="0"/>
    <n v="0"/>
    <m/>
    <n v="0"/>
    <n v="0"/>
    <n v="0"/>
    <n v="0"/>
    <n v="0"/>
    <m/>
    <n v="0"/>
    <n v="0"/>
    <n v="0"/>
    <n v="0"/>
  </r>
  <r>
    <x v="8"/>
    <x v="26"/>
    <s v="137-Charter School Weber"/>
    <x v="57"/>
    <n v="8502"/>
    <n v="0.5"/>
    <n v="625392"/>
    <n v="125360"/>
    <n v="250016"/>
    <n v="0"/>
    <m/>
    <n v="0"/>
    <n v="250016"/>
    <n v="6.6000000000000005E-5"/>
    <n v="16.501056000000002"/>
    <n v="0"/>
    <m/>
    <n v="0"/>
    <n v="6.2000000000000003E-5"/>
    <n v="0"/>
    <n v="16.501056000000002"/>
  </r>
  <r>
    <x v="8"/>
    <x v="26"/>
    <s v="146-Weber County Flood Control"/>
    <x v="57"/>
    <n v="8502"/>
    <n v="0.75"/>
    <n v="625392"/>
    <n v="125360"/>
    <n v="375024"/>
    <n v="0"/>
    <m/>
    <n v="0"/>
    <n v="375024"/>
    <n v="4.6E-5"/>
    <n v="17.251104000000002"/>
    <n v="0"/>
    <m/>
    <n v="0"/>
    <n v="2.5999999999999998E-5"/>
    <n v="0"/>
    <n v="17.251104000000002"/>
  </r>
  <r>
    <x v="8"/>
    <x v="26"/>
    <s v="001-Weber County General Fund          "/>
    <x v="58"/>
    <n v="9502"/>
    <n v="0.75"/>
    <n v="670"/>
    <n v="1502"/>
    <n v="-624"/>
    <n v="0"/>
    <m/>
    <n v="0"/>
    <n v="-624"/>
    <n v="1.4239999999999999E-3"/>
    <n v="-0.88857599999999992"/>
    <n v="0"/>
    <m/>
    <n v="0"/>
    <n v="1.72E-3"/>
    <n v="0"/>
    <n v="-0.88857599999999992"/>
  </r>
  <r>
    <x v="8"/>
    <x v="26"/>
    <s v="002-Weber County G O Bond Fund         "/>
    <x v="58"/>
    <n v="9502"/>
    <n v="0.75"/>
    <n v="670"/>
    <n v="1502"/>
    <n v="-624"/>
    <n v="0"/>
    <m/>
    <n v="0"/>
    <n v="-624"/>
    <n v="1.4100000000000001E-4"/>
    <n v="-8.7984000000000007E-2"/>
    <n v="0"/>
    <m/>
    <n v="0"/>
    <n v="1.85E-4"/>
    <n v="0"/>
    <n v="-8.7984000000000007E-2"/>
  </r>
  <r>
    <x v="8"/>
    <x v="26"/>
    <s v="003-Library                            "/>
    <x v="58"/>
    <n v="9502"/>
    <n v="0.75"/>
    <n v="670"/>
    <n v="1502"/>
    <n v="-624"/>
    <n v="0"/>
    <m/>
    <n v="0"/>
    <n v="-624"/>
    <n v="4.7399999999999997E-4"/>
    <n v="-0.29577599999999998"/>
    <n v="0"/>
    <m/>
    <n v="0"/>
    <n v="4.5800000000000002E-4"/>
    <n v="0"/>
    <n v="-0.29577599999999998"/>
  </r>
  <r>
    <x v="8"/>
    <x v="26"/>
    <s v="005-Weber School District              "/>
    <x v="58"/>
    <n v="9502"/>
    <n v="0.5"/>
    <n v="670"/>
    <n v="1502"/>
    <n v="-416"/>
    <n v="0"/>
    <m/>
    <n v="0"/>
    <n v="-416"/>
    <n v="5.4999999999999997E-3"/>
    <n v="-2.2879999999999998"/>
    <n v="0"/>
    <m/>
    <n v="0"/>
    <n v="5.8060000000000004E-3"/>
    <n v="0"/>
    <n v="-2.2879999999999998"/>
  </r>
  <r>
    <x v="8"/>
    <x v="26"/>
    <s v="006-Statewide School Basic Levy"/>
    <x v="58"/>
    <n v="9502"/>
    <n v="0.5"/>
    <n v="670"/>
    <n v="1502"/>
    <n v="-416"/>
    <n v="0"/>
    <m/>
    <n v="0"/>
    <n v="-416"/>
    <n v="0"/>
    <n v="0"/>
    <n v="0"/>
    <m/>
    <n v="0"/>
    <n v="0"/>
    <n v="0"/>
    <n v="0"/>
  </r>
  <r>
    <x v="8"/>
    <x v="26"/>
    <s v="007-Mosquito Abatement Distr           "/>
    <x v="58"/>
    <n v="9502"/>
    <n v="0"/>
    <n v="670"/>
    <n v="1502"/>
    <n v="0"/>
    <n v="0"/>
    <m/>
    <n v="0"/>
    <n v="0"/>
    <n v="8.3999999999999995E-5"/>
    <n v="0"/>
    <n v="0"/>
    <m/>
    <n v="0"/>
    <n v="9.3999999999999994E-5"/>
    <n v="0"/>
    <n v="0"/>
  </r>
  <r>
    <x v="8"/>
    <x v="26"/>
    <s v="008-Weber Basin Water - General        "/>
    <x v="58"/>
    <n v="9502"/>
    <n v="0"/>
    <n v="670"/>
    <n v="1502"/>
    <n v="0"/>
    <n v="0"/>
    <m/>
    <n v="0"/>
    <n v="0"/>
    <n v="1.3200000000000001E-4"/>
    <n v="0"/>
    <n v="0"/>
    <m/>
    <n v="0"/>
    <n v="1.46E-4"/>
    <n v="0"/>
    <n v="0"/>
  </r>
  <r>
    <x v="8"/>
    <x v="26"/>
    <s v="038-Weber / Morgan Health              "/>
    <x v="58"/>
    <n v="9502"/>
    <n v="0.75"/>
    <n v="670"/>
    <n v="1502"/>
    <n v="-624"/>
    <n v="0"/>
    <m/>
    <n v="0"/>
    <n v="-624"/>
    <n v="8.2000000000000001E-5"/>
    <n v="-5.1167999999999998E-2"/>
    <n v="0"/>
    <m/>
    <n v="0"/>
    <n v="9.2E-5"/>
    <n v="0"/>
    <n v="-5.1167999999999998E-2"/>
  </r>
  <r>
    <x v="8"/>
    <x v="26"/>
    <s v="041-Weber County Judgment Levy"/>
    <x v="58"/>
    <n v="9502"/>
    <n v="0.75"/>
    <n v="670"/>
    <n v="1502"/>
    <n v="-624"/>
    <n v="0"/>
    <m/>
    <n v="0"/>
    <n v="-624"/>
    <n v="0"/>
    <n v="0"/>
    <n v="0"/>
    <m/>
    <n v="0"/>
    <n v="0"/>
    <n v="0"/>
    <n v="0"/>
  </r>
  <r>
    <x v="8"/>
    <x v="26"/>
    <s v="055-Paramedic Fund                     "/>
    <x v="58"/>
    <n v="9502"/>
    <n v="0.75"/>
    <n v="670"/>
    <n v="1502"/>
    <n v="-624"/>
    <n v="0"/>
    <m/>
    <n v="0"/>
    <n v="-624"/>
    <n v="1.36E-4"/>
    <n v="-8.4863999999999995E-2"/>
    <n v="0"/>
    <m/>
    <n v="0"/>
    <n v="1.35E-4"/>
    <n v="0"/>
    <n v="-8.4863999999999995E-2"/>
  </r>
  <r>
    <x v="8"/>
    <x v="26"/>
    <s v="056-Weber Fire District                "/>
    <x v="58"/>
    <n v="9502"/>
    <n v="0"/>
    <n v="670"/>
    <n v="1502"/>
    <n v="0"/>
    <n v="0"/>
    <m/>
    <n v="0"/>
    <n v="0"/>
    <n v="1.2210000000000001E-3"/>
    <n v="0"/>
    <n v="0"/>
    <m/>
    <n v="0"/>
    <n v="1.3780000000000001E-3"/>
    <n v="0"/>
    <n v="0"/>
  </r>
  <r>
    <x v="8"/>
    <x v="26"/>
    <s v="071-Assess &amp; Collect / State           "/>
    <x v="58"/>
    <n v="9502"/>
    <n v="0"/>
    <n v="670"/>
    <n v="1502"/>
    <n v="0"/>
    <n v="0"/>
    <m/>
    <n v="0"/>
    <n v="0"/>
    <n v="1.2E-5"/>
    <n v="0"/>
    <n v="0"/>
    <m/>
    <n v="0"/>
    <n v="1.2E-5"/>
    <n v="0"/>
    <n v="0"/>
  </r>
  <r>
    <x v="8"/>
    <x v="26"/>
    <s v="072-Assess &amp; Collect / County          "/>
    <x v="58"/>
    <n v="9502"/>
    <n v="0"/>
    <n v="670"/>
    <n v="1502"/>
    <n v="0"/>
    <n v="0"/>
    <m/>
    <n v="0"/>
    <n v="0"/>
    <n v="2.14E-4"/>
    <n v="0"/>
    <n v="0"/>
    <m/>
    <n v="0"/>
    <n v="2.4000000000000001E-4"/>
    <n v="0"/>
    <n v="0"/>
  </r>
  <r>
    <x v="8"/>
    <x v="26"/>
    <s v="097-Unincorp Services Fund"/>
    <x v="58"/>
    <n v="9502"/>
    <n v="0"/>
    <n v="670"/>
    <n v="1502"/>
    <n v="0"/>
    <n v="0"/>
    <m/>
    <n v="0"/>
    <n v="0"/>
    <n v="2.2000000000000001E-4"/>
    <n v="0"/>
    <n v="0"/>
    <m/>
    <n v="0"/>
    <n v="2.4699999999999999E-4"/>
    <n v="0"/>
    <n v="0"/>
  </r>
  <r>
    <x v="8"/>
    <x v="26"/>
    <s v="104-Weber School Judgment Levy"/>
    <x v="58"/>
    <n v="9502"/>
    <n v="0.5"/>
    <n v="670"/>
    <n v="1502"/>
    <n v="-416"/>
    <n v="0"/>
    <m/>
    <n v="0"/>
    <n v="-416"/>
    <n v="0"/>
    <n v="0"/>
    <n v="0"/>
    <m/>
    <n v="0"/>
    <n v="0"/>
    <n v="0"/>
    <n v="0"/>
  </r>
  <r>
    <x v="8"/>
    <x v="26"/>
    <s v="117-Weber Area 911 And Em Serv         "/>
    <x v="58"/>
    <n v="9502"/>
    <n v="0"/>
    <n v="670"/>
    <n v="1502"/>
    <n v="0"/>
    <n v="0"/>
    <m/>
    <n v="0"/>
    <n v="0"/>
    <n v="2.1499999999999999E-4"/>
    <n v="0"/>
    <n v="0"/>
    <m/>
    <n v="0"/>
    <n v="2.41E-4"/>
    <n v="0"/>
    <n v="0"/>
  </r>
  <r>
    <x v="8"/>
    <x v="26"/>
    <s v="118-Weber Fire G.O. Bond-2006          "/>
    <x v="58"/>
    <n v="9502"/>
    <n v="0"/>
    <n v="670"/>
    <n v="1502"/>
    <n v="0"/>
    <n v="0"/>
    <m/>
    <n v="0"/>
    <n v="0"/>
    <n v="4.8000000000000001E-5"/>
    <n v="0"/>
    <n v="0"/>
    <m/>
    <n v="0"/>
    <n v="5.7000000000000003E-5"/>
    <n v="0"/>
    <n v="0"/>
  </r>
  <r>
    <x v="8"/>
    <x v="26"/>
    <s v="127-Weber County Redev Summit-Eden"/>
    <x v="58"/>
    <n v="9502"/>
    <n v="0.75"/>
    <n v="670"/>
    <n v="1502"/>
    <n v="-624"/>
    <n v="0"/>
    <m/>
    <n v="0"/>
    <n v="-624"/>
    <n v="0"/>
    <n v="0"/>
    <n v="0"/>
    <m/>
    <n v="0"/>
    <n v="0"/>
    <n v="0"/>
    <n v="0"/>
  </r>
  <r>
    <x v="8"/>
    <x v="26"/>
    <s v="129-Weber Fire Judgment Levy"/>
    <x v="58"/>
    <n v="9502"/>
    <n v="0"/>
    <n v="670"/>
    <n v="1502"/>
    <n v="0"/>
    <n v="0"/>
    <m/>
    <n v="0"/>
    <n v="0"/>
    <n v="0"/>
    <n v="0"/>
    <n v="0"/>
    <m/>
    <n v="0"/>
    <n v="0"/>
    <n v="0"/>
    <n v="0"/>
  </r>
  <r>
    <x v="8"/>
    <x v="26"/>
    <s v="137-Charter School Weber"/>
    <x v="58"/>
    <n v="9502"/>
    <n v="0.5"/>
    <n v="670"/>
    <n v="1502"/>
    <n v="-416"/>
    <n v="0"/>
    <m/>
    <n v="0"/>
    <n v="-416"/>
    <n v="6.6000000000000005E-5"/>
    <n v="-2.7456000000000001E-2"/>
    <n v="0"/>
    <m/>
    <n v="0"/>
    <n v="6.2000000000000003E-5"/>
    <n v="0"/>
    <n v="-2.7456000000000001E-2"/>
  </r>
  <r>
    <x v="8"/>
    <x v="26"/>
    <s v="146-Weber County Flood Control"/>
    <x v="58"/>
    <n v="9502"/>
    <n v="0.75"/>
    <n v="670"/>
    <n v="1502"/>
    <n v="-624"/>
    <n v="0"/>
    <m/>
    <n v="0"/>
    <n v="-624"/>
    <n v="4.6E-5"/>
    <n v="-2.8704E-2"/>
    <n v="0"/>
    <m/>
    <n v="0"/>
    <n v="2.5999999999999998E-5"/>
    <n v="0"/>
    <n v="-2.8704E-2"/>
  </r>
  <r>
    <x v="8"/>
    <x v="26"/>
    <s v="001-Weber County General Fund          "/>
    <x v="59"/>
    <n v="9503"/>
    <n v="0.75"/>
    <n v="2139040"/>
    <n v="546645"/>
    <n v="1194296.25"/>
    <n v="0"/>
    <m/>
    <n v="0"/>
    <n v="1194296.25"/>
    <n v="1.4239999999999999E-3"/>
    <n v="1700.67786"/>
    <n v="6629433"/>
    <n v="195681"/>
    <n v="4825314"/>
    <n v="1.72E-3"/>
    <n v="8299.5400800000007"/>
    <n v="10000.21794"/>
  </r>
  <r>
    <x v="8"/>
    <x v="26"/>
    <s v="002-Weber County G O Bond Fund         "/>
    <x v="59"/>
    <n v="9503"/>
    <n v="0.75"/>
    <n v="2139040"/>
    <n v="546645"/>
    <n v="1194296.25"/>
    <n v="0"/>
    <m/>
    <n v="0"/>
    <n v="1194296.25"/>
    <n v="1.4100000000000001E-4"/>
    <n v="168.39577125000002"/>
    <n v="6629433"/>
    <n v="195681"/>
    <n v="4825314"/>
    <n v="1.85E-4"/>
    <n v="892.68308999999999"/>
    <n v="1061.07886125"/>
  </r>
  <r>
    <x v="8"/>
    <x v="26"/>
    <s v="003-Library                            "/>
    <x v="59"/>
    <n v="9503"/>
    <n v="0.75"/>
    <n v="2139040"/>
    <n v="546645"/>
    <n v="1194296.25"/>
    <n v="0"/>
    <m/>
    <n v="0"/>
    <n v="1194296.25"/>
    <n v="4.7399999999999997E-4"/>
    <n v="566.09642250000002"/>
    <n v="6629433"/>
    <n v="195681"/>
    <n v="4825314"/>
    <n v="4.5800000000000002E-4"/>
    <n v="2209.9938120000002"/>
    <n v="2776.0902345000004"/>
  </r>
  <r>
    <x v="8"/>
    <x v="26"/>
    <s v="005-Weber School District              "/>
    <x v="59"/>
    <n v="9503"/>
    <n v="0.5"/>
    <n v="2139040"/>
    <n v="546645"/>
    <n v="796197.5"/>
    <n v="0"/>
    <m/>
    <n v="0"/>
    <n v="796197.5"/>
    <n v="5.4999999999999997E-3"/>
    <n v="4379.0862499999994"/>
    <n v="6629433"/>
    <n v="195681"/>
    <n v="3216876"/>
    <n v="5.8060000000000004E-3"/>
    <n v="18677.182056000001"/>
    <n v="23056.268306000002"/>
  </r>
  <r>
    <x v="8"/>
    <x v="26"/>
    <s v="006-Statewide School Basic Levy"/>
    <x v="59"/>
    <n v="9503"/>
    <n v="0.5"/>
    <n v="2139040"/>
    <n v="546645"/>
    <n v="796197.5"/>
    <n v="0"/>
    <m/>
    <n v="0"/>
    <n v="796197.5"/>
    <n v="0"/>
    <n v="0"/>
    <n v="6629433"/>
    <n v="195681"/>
    <n v="3216876"/>
    <n v="0"/>
    <n v="0"/>
    <n v="0"/>
  </r>
  <r>
    <x v="8"/>
    <x v="26"/>
    <s v="007-Mosquito Abatement Distr           "/>
    <x v="59"/>
    <n v="9503"/>
    <n v="0"/>
    <n v="2139040"/>
    <n v="546645"/>
    <n v="0"/>
    <n v="0"/>
    <m/>
    <n v="0"/>
    <n v="0"/>
    <n v="8.3999999999999995E-5"/>
    <n v="0"/>
    <n v="6629433"/>
    <n v="195681"/>
    <n v="0"/>
    <n v="9.3999999999999994E-5"/>
    <n v="0"/>
    <n v="0"/>
  </r>
  <r>
    <x v="8"/>
    <x v="26"/>
    <s v="008-Weber Basin Water - General        "/>
    <x v="59"/>
    <n v="9503"/>
    <n v="0"/>
    <n v="2139040"/>
    <n v="546645"/>
    <n v="0"/>
    <n v="0"/>
    <m/>
    <n v="0"/>
    <n v="0"/>
    <n v="1.3200000000000001E-4"/>
    <n v="0"/>
    <n v="6629433"/>
    <n v="195681"/>
    <n v="0"/>
    <n v="1.46E-4"/>
    <n v="0"/>
    <n v="0"/>
  </r>
  <r>
    <x v="8"/>
    <x v="26"/>
    <s v="038-Weber / Morgan Health              "/>
    <x v="59"/>
    <n v="9503"/>
    <n v="0.75"/>
    <n v="2139040"/>
    <n v="546645"/>
    <n v="1194296.25"/>
    <n v="0"/>
    <m/>
    <n v="0"/>
    <n v="1194296.25"/>
    <n v="8.2000000000000001E-5"/>
    <n v="97.932292500000003"/>
    <n v="6629433"/>
    <n v="195681"/>
    <n v="4825314"/>
    <n v="9.2E-5"/>
    <n v="443.92888799999997"/>
    <n v="541.86118049999993"/>
  </r>
  <r>
    <x v="8"/>
    <x v="26"/>
    <s v="041-Weber County Judgment Levy"/>
    <x v="59"/>
    <n v="9503"/>
    <n v="0.75"/>
    <n v="2139040"/>
    <n v="546645"/>
    <n v="1194296.25"/>
    <n v="0"/>
    <m/>
    <n v="0"/>
    <n v="1194296.25"/>
    <n v="0"/>
    <n v="0"/>
    <n v="6629433"/>
    <n v="195681"/>
    <n v="4825314"/>
    <n v="0"/>
    <n v="0"/>
    <n v="0"/>
  </r>
  <r>
    <x v="8"/>
    <x v="26"/>
    <s v="043-Powder Mntn Water &amp; Sewer Distr"/>
    <x v="59"/>
    <n v="9503"/>
    <n v="0"/>
    <n v="2139040"/>
    <n v="546645"/>
    <n v="0"/>
    <n v="0"/>
    <m/>
    <n v="0"/>
    <n v="0"/>
    <n v="3.0200000000000002E-4"/>
    <n v="0"/>
    <n v="6629433"/>
    <n v="195681"/>
    <n v="0"/>
    <n v="3.0699999999999998E-4"/>
    <n v="0"/>
    <n v="0"/>
  </r>
  <r>
    <x v="8"/>
    <x v="26"/>
    <s v="055-Paramedic Fund                     "/>
    <x v="59"/>
    <n v="9503"/>
    <n v="0.75"/>
    <n v="2139040"/>
    <n v="546645"/>
    <n v="1194296.25"/>
    <n v="0"/>
    <m/>
    <n v="0"/>
    <n v="1194296.25"/>
    <n v="1.36E-4"/>
    <n v="162.42428999999998"/>
    <n v="6629433"/>
    <n v="195681"/>
    <n v="4825314"/>
    <n v="1.35E-4"/>
    <n v="651.41738999999995"/>
    <n v="813.84168"/>
  </r>
  <r>
    <x v="8"/>
    <x v="26"/>
    <s v="056-Weber Fire District                "/>
    <x v="59"/>
    <n v="9503"/>
    <n v="0"/>
    <n v="2139040"/>
    <n v="546645"/>
    <n v="0"/>
    <n v="0"/>
    <m/>
    <n v="0"/>
    <n v="0"/>
    <n v="1.2210000000000001E-3"/>
    <n v="0"/>
    <n v="6629433"/>
    <n v="195681"/>
    <n v="0"/>
    <n v="1.3780000000000001E-3"/>
    <n v="0"/>
    <n v="0"/>
  </r>
  <r>
    <x v="8"/>
    <x v="26"/>
    <s v="071-Assess &amp; Collect / State           "/>
    <x v="59"/>
    <n v="9503"/>
    <n v="0"/>
    <n v="2139040"/>
    <n v="546645"/>
    <n v="0"/>
    <n v="0"/>
    <m/>
    <n v="0"/>
    <n v="0"/>
    <n v="1.2E-5"/>
    <n v="0"/>
    <n v="6629433"/>
    <n v="195681"/>
    <n v="0"/>
    <n v="1.2E-5"/>
    <n v="0"/>
    <n v="0"/>
  </r>
  <r>
    <x v="8"/>
    <x v="26"/>
    <s v="072-Assess &amp; Collect / County          "/>
    <x v="59"/>
    <n v="9503"/>
    <n v="0"/>
    <n v="2139040"/>
    <n v="546645"/>
    <n v="0"/>
    <n v="0"/>
    <m/>
    <n v="0"/>
    <n v="0"/>
    <n v="2.14E-4"/>
    <n v="0"/>
    <n v="6629433"/>
    <n v="195681"/>
    <n v="0"/>
    <n v="2.4000000000000001E-4"/>
    <n v="0"/>
    <n v="0"/>
  </r>
  <r>
    <x v="8"/>
    <x v="26"/>
    <s v="097-Unincorp Services Fund"/>
    <x v="59"/>
    <n v="9503"/>
    <n v="0"/>
    <n v="2139040"/>
    <n v="546645"/>
    <n v="0"/>
    <n v="0"/>
    <m/>
    <n v="0"/>
    <n v="0"/>
    <n v="2.2000000000000001E-4"/>
    <n v="0"/>
    <n v="6629433"/>
    <n v="195681"/>
    <n v="0"/>
    <n v="2.4699999999999999E-4"/>
    <n v="0"/>
    <n v="0"/>
  </r>
  <r>
    <x v="8"/>
    <x v="26"/>
    <s v="104-Weber School Judgment Levy"/>
    <x v="59"/>
    <n v="9503"/>
    <n v="0.5"/>
    <n v="2139040"/>
    <n v="546645"/>
    <n v="796197.5"/>
    <n v="0"/>
    <m/>
    <n v="0"/>
    <n v="796197.5"/>
    <n v="0"/>
    <n v="0"/>
    <n v="6629433"/>
    <n v="195681"/>
    <n v="3216876"/>
    <n v="0"/>
    <n v="0"/>
    <n v="0"/>
  </r>
  <r>
    <x v="8"/>
    <x v="26"/>
    <s v="117-Weber Area 911 And Em Serv         "/>
    <x v="59"/>
    <n v="9503"/>
    <n v="0"/>
    <n v="2139040"/>
    <n v="546645"/>
    <n v="0"/>
    <n v="0"/>
    <m/>
    <n v="0"/>
    <n v="0"/>
    <n v="2.1499999999999999E-4"/>
    <n v="0"/>
    <n v="6629433"/>
    <n v="195681"/>
    <n v="0"/>
    <n v="2.41E-4"/>
    <n v="0"/>
    <n v="0"/>
  </r>
  <r>
    <x v="8"/>
    <x v="26"/>
    <s v="118-Weber Fire G.O. Bond-2006          "/>
    <x v="59"/>
    <n v="9503"/>
    <n v="0"/>
    <n v="2139040"/>
    <n v="546645"/>
    <n v="0"/>
    <n v="0"/>
    <m/>
    <n v="0"/>
    <n v="0"/>
    <n v="4.8000000000000001E-5"/>
    <n v="0"/>
    <n v="6629433"/>
    <n v="195681"/>
    <n v="0"/>
    <n v="5.7000000000000003E-5"/>
    <n v="0"/>
    <n v="0"/>
  </r>
  <r>
    <x v="8"/>
    <x v="26"/>
    <s v="127-Weber County Redev Summit-Eden"/>
    <x v="59"/>
    <n v="9503"/>
    <n v="0"/>
    <n v="2139040"/>
    <n v="546645"/>
    <n v="0"/>
    <n v="0"/>
    <m/>
    <n v="0"/>
    <n v="0"/>
    <n v="0"/>
    <n v="0"/>
    <n v="6629433"/>
    <n v="195681"/>
    <n v="0"/>
    <n v="0"/>
    <n v="0"/>
    <n v="0"/>
  </r>
  <r>
    <x v="8"/>
    <x v="26"/>
    <s v="129-Weber Fire Judgment Levy"/>
    <x v="59"/>
    <n v="9503"/>
    <n v="0"/>
    <n v="2139040"/>
    <n v="546645"/>
    <n v="0"/>
    <n v="0"/>
    <m/>
    <n v="0"/>
    <n v="0"/>
    <n v="0"/>
    <n v="0"/>
    <n v="6629433"/>
    <n v="195681"/>
    <n v="0"/>
    <n v="0"/>
    <n v="0"/>
    <n v="0"/>
  </r>
  <r>
    <x v="8"/>
    <x v="26"/>
    <s v="137-Charter School Weber"/>
    <x v="59"/>
    <n v="9503"/>
    <n v="0.5"/>
    <n v="2139040"/>
    <n v="546645"/>
    <n v="796197.5"/>
    <n v="0"/>
    <m/>
    <n v="0"/>
    <n v="796197.5"/>
    <n v="6.6000000000000005E-5"/>
    <n v="52.549035000000003"/>
    <n v="6629433"/>
    <n v="195681"/>
    <n v="3216876"/>
    <n v="6.2000000000000003E-5"/>
    <n v="199.44631200000001"/>
    <n v="251.99534700000001"/>
  </r>
  <r>
    <x v="8"/>
    <x v="26"/>
    <s v="146-Weber County Flood Control"/>
    <x v="59"/>
    <n v="9503"/>
    <n v="0.75"/>
    <n v="2139040"/>
    <n v="546645"/>
    <n v="1194296.25"/>
    <n v="0"/>
    <m/>
    <n v="0"/>
    <n v="1194296.25"/>
    <n v="4.6E-5"/>
    <n v="54.937627499999998"/>
    <n v="6629433"/>
    <n v="195681"/>
    <n v="4825314"/>
    <n v="2.5999999999999998E-5"/>
    <n v="125.458164"/>
    <n v="180.3957915"/>
  </r>
  <r>
    <x v="8"/>
    <x v="26"/>
    <s v="001-Weber County General Fund          "/>
    <x v="60"/>
    <n v="9504"/>
    <n v="0.75"/>
    <n v="114389450"/>
    <n v="5874"/>
    <n v="85787682"/>
    <n v="0"/>
    <m/>
    <n v="0"/>
    <n v="85787682"/>
    <n v="1.4239999999999999E-3"/>
    <n v="122161.659168"/>
    <n v="0"/>
    <m/>
    <n v="0"/>
    <n v="1.72E-3"/>
    <n v="0"/>
    <n v="122161.659168"/>
  </r>
  <r>
    <x v="8"/>
    <x v="26"/>
    <s v="002-Weber County G O Bond Fund         "/>
    <x v="60"/>
    <n v="9504"/>
    <n v="0.75"/>
    <n v="114389450"/>
    <n v="5874"/>
    <n v="85787682"/>
    <n v="0"/>
    <m/>
    <n v="0"/>
    <n v="85787682"/>
    <n v="1.4100000000000001E-4"/>
    <n v="12096.063162"/>
    <n v="0"/>
    <m/>
    <n v="0"/>
    <n v="1.85E-4"/>
    <n v="0"/>
    <n v="12096.063162"/>
  </r>
  <r>
    <x v="8"/>
    <x v="26"/>
    <s v="003-Library                            "/>
    <x v="60"/>
    <n v="9504"/>
    <n v="0.75"/>
    <n v="114389450"/>
    <n v="5874"/>
    <n v="85787682"/>
    <n v="0"/>
    <m/>
    <n v="0"/>
    <n v="85787682"/>
    <n v="4.7399999999999997E-4"/>
    <n v="40663.361268000001"/>
    <n v="0"/>
    <m/>
    <n v="0"/>
    <n v="4.5800000000000002E-4"/>
    <n v="0"/>
    <n v="40663.361268000001"/>
  </r>
  <r>
    <x v="8"/>
    <x v="26"/>
    <s v="005-Weber School District              "/>
    <x v="60"/>
    <n v="9504"/>
    <n v="0.5"/>
    <n v="114389450"/>
    <n v="5874"/>
    <n v="57191788"/>
    <n v="0"/>
    <m/>
    <n v="0"/>
    <n v="57191788"/>
    <n v="5.4999999999999997E-3"/>
    <n v="314554.83399999997"/>
    <n v="0"/>
    <m/>
    <n v="0"/>
    <n v="5.8060000000000004E-3"/>
    <n v="0"/>
    <n v="314554.83399999997"/>
  </r>
  <r>
    <x v="8"/>
    <x v="26"/>
    <s v="006-Statewide School Basic Levy"/>
    <x v="60"/>
    <n v="9504"/>
    <n v="0.5"/>
    <n v="114389450"/>
    <n v="5874"/>
    <n v="57191788"/>
    <n v="0"/>
    <m/>
    <n v="0"/>
    <n v="57191788"/>
    <n v="0"/>
    <n v="0"/>
    <n v="0"/>
    <m/>
    <n v="0"/>
    <n v="0"/>
    <n v="0"/>
    <n v="0"/>
  </r>
  <r>
    <x v="8"/>
    <x v="26"/>
    <s v="007-Mosquito Abatement Distr           "/>
    <x v="60"/>
    <n v="9504"/>
    <n v="0"/>
    <n v="114389450"/>
    <n v="5874"/>
    <n v="0"/>
    <n v="0"/>
    <m/>
    <n v="0"/>
    <n v="0"/>
    <n v="8.3999999999999995E-5"/>
    <n v="0"/>
    <n v="0"/>
    <m/>
    <n v="0"/>
    <n v="9.3999999999999994E-5"/>
    <n v="0"/>
    <n v="0"/>
  </r>
  <r>
    <x v="8"/>
    <x v="26"/>
    <s v="008-Weber Basin Water - General        "/>
    <x v="60"/>
    <n v="9504"/>
    <n v="0"/>
    <n v="114389450"/>
    <n v="5874"/>
    <n v="0"/>
    <n v="0"/>
    <m/>
    <n v="0"/>
    <n v="0"/>
    <n v="1.3200000000000001E-4"/>
    <n v="0"/>
    <n v="0"/>
    <m/>
    <n v="0"/>
    <n v="1.46E-4"/>
    <n v="0"/>
    <n v="0"/>
  </r>
  <r>
    <x v="8"/>
    <x v="26"/>
    <s v="020-Eden Cemetery Distr"/>
    <x v="60"/>
    <n v="9504"/>
    <n v="0"/>
    <n v="114389450"/>
    <n v="5874"/>
    <n v="0"/>
    <n v="0"/>
    <m/>
    <n v="0"/>
    <n v="0"/>
    <n v="4.8999999999999998E-5"/>
    <n v="0"/>
    <n v="0"/>
    <m/>
    <n v="0"/>
    <n v="5.5000000000000002E-5"/>
    <n v="0"/>
    <n v="0"/>
  </r>
  <r>
    <x v="8"/>
    <x v="26"/>
    <s v="038-Weber / Morgan Health              "/>
    <x v="60"/>
    <n v="9504"/>
    <n v="0.75"/>
    <n v="114389450"/>
    <n v="5874"/>
    <n v="85787682"/>
    <n v="0"/>
    <m/>
    <n v="0"/>
    <n v="85787682"/>
    <n v="8.2000000000000001E-5"/>
    <n v="7034.5899239999999"/>
    <n v="0"/>
    <m/>
    <n v="0"/>
    <n v="9.2E-5"/>
    <n v="0"/>
    <n v="7034.5899239999999"/>
  </r>
  <r>
    <x v="8"/>
    <x v="26"/>
    <s v="041-Weber County Judgment Levy"/>
    <x v="60"/>
    <n v="9504"/>
    <n v="0.75"/>
    <n v="114389450"/>
    <n v="5874"/>
    <n v="85787682"/>
    <n v="0"/>
    <m/>
    <n v="0"/>
    <n v="85787682"/>
    <n v="0"/>
    <n v="0"/>
    <n v="0"/>
    <m/>
    <n v="0"/>
    <n v="0"/>
    <n v="0"/>
    <n v="0"/>
  </r>
  <r>
    <x v="8"/>
    <x v="26"/>
    <s v="043-Powder Mntn Water &amp; Sewer Distr"/>
    <x v="60"/>
    <n v="9504"/>
    <n v="0"/>
    <n v="114389450"/>
    <n v="5874"/>
    <n v="0"/>
    <n v="0"/>
    <m/>
    <n v="0"/>
    <n v="0"/>
    <n v="3.0200000000000002E-4"/>
    <n v="0"/>
    <n v="0"/>
    <m/>
    <n v="0"/>
    <n v="3.0699999999999998E-4"/>
    <n v="0"/>
    <n v="0"/>
  </r>
  <r>
    <x v="8"/>
    <x v="26"/>
    <s v="055-Paramedic Fund                     "/>
    <x v="60"/>
    <n v="9504"/>
    <n v="0.75"/>
    <n v="114389450"/>
    <n v="5874"/>
    <n v="85787682"/>
    <n v="0"/>
    <m/>
    <n v="0"/>
    <n v="85787682"/>
    <n v="1.36E-4"/>
    <n v="11667.124752"/>
    <n v="0"/>
    <m/>
    <n v="0"/>
    <n v="1.35E-4"/>
    <n v="0"/>
    <n v="11667.124752"/>
  </r>
  <r>
    <x v="8"/>
    <x v="26"/>
    <s v="056-Weber Fire District                "/>
    <x v="60"/>
    <n v="9504"/>
    <n v="0"/>
    <n v="114389450"/>
    <n v="5874"/>
    <n v="0"/>
    <n v="0"/>
    <m/>
    <n v="0"/>
    <n v="0"/>
    <n v="1.2210000000000001E-3"/>
    <n v="0"/>
    <n v="0"/>
    <m/>
    <n v="0"/>
    <n v="1.3780000000000001E-3"/>
    <n v="0"/>
    <n v="0"/>
  </r>
  <r>
    <x v="8"/>
    <x v="26"/>
    <s v="071-Assess &amp; Collect / State           "/>
    <x v="60"/>
    <n v="9504"/>
    <n v="0"/>
    <n v="114389450"/>
    <n v="5874"/>
    <n v="0"/>
    <n v="0"/>
    <m/>
    <n v="0"/>
    <n v="0"/>
    <n v="1.2E-5"/>
    <n v="0"/>
    <n v="0"/>
    <m/>
    <n v="0"/>
    <n v="1.2E-5"/>
    <n v="0"/>
    <n v="0"/>
  </r>
  <r>
    <x v="8"/>
    <x v="26"/>
    <s v="072-Assess &amp; Collect / County          "/>
    <x v="60"/>
    <n v="9504"/>
    <n v="0"/>
    <n v="114389450"/>
    <n v="5874"/>
    <n v="0"/>
    <n v="0"/>
    <m/>
    <n v="0"/>
    <n v="0"/>
    <n v="2.14E-4"/>
    <n v="0"/>
    <n v="0"/>
    <m/>
    <n v="0"/>
    <n v="2.4000000000000001E-4"/>
    <n v="0"/>
    <n v="0"/>
  </r>
  <r>
    <x v="8"/>
    <x v="26"/>
    <s v="097-Unincorp Services Fund"/>
    <x v="60"/>
    <n v="9504"/>
    <n v="0"/>
    <n v="114389450"/>
    <n v="5874"/>
    <n v="0"/>
    <n v="0"/>
    <m/>
    <n v="0"/>
    <n v="0"/>
    <n v="2.2000000000000001E-4"/>
    <n v="0"/>
    <n v="0"/>
    <m/>
    <n v="0"/>
    <n v="2.4699999999999999E-4"/>
    <n v="0"/>
    <n v="0"/>
  </r>
  <r>
    <x v="8"/>
    <x v="26"/>
    <s v="104-Weber School Judgment Levy"/>
    <x v="60"/>
    <n v="9504"/>
    <n v="0.5"/>
    <n v="114389450"/>
    <n v="5874"/>
    <n v="57191788"/>
    <n v="0"/>
    <m/>
    <n v="0"/>
    <n v="57191788"/>
    <n v="0"/>
    <n v="0"/>
    <n v="0"/>
    <m/>
    <n v="0"/>
    <n v="0"/>
    <n v="0"/>
    <n v="0"/>
  </r>
  <r>
    <x v="8"/>
    <x v="26"/>
    <s v="117-Weber Area 911 And Em Serv         "/>
    <x v="60"/>
    <n v="9504"/>
    <n v="0"/>
    <n v="114389450"/>
    <n v="5874"/>
    <n v="0"/>
    <n v="0"/>
    <m/>
    <n v="0"/>
    <n v="0"/>
    <n v="2.1499999999999999E-4"/>
    <n v="0"/>
    <n v="0"/>
    <m/>
    <n v="0"/>
    <n v="2.41E-4"/>
    <n v="0"/>
    <n v="0"/>
  </r>
  <r>
    <x v="8"/>
    <x v="26"/>
    <s v="118-Weber Fire G.O. Bond-2006          "/>
    <x v="60"/>
    <n v="9504"/>
    <n v="0"/>
    <n v="114389450"/>
    <n v="5874"/>
    <n v="0"/>
    <n v="0"/>
    <m/>
    <n v="0"/>
    <n v="0"/>
    <n v="4.8000000000000001E-5"/>
    <n v="0"/>
    <n v="0"/>
    <m/>
    <n v="0"/>
    <n v="5.7000000000000003E-5"/>
    <n v="0"/>
    <n v="0"/>
  </r>
  <r>
    <x v="8"/>
    <x v="26"/>
    <s v="127-Weber County Redev Summit-Eden"/>
    <x v="60"/>
    <n v="9504"/>
    <n v="0"/>
    <n v="114389450"/>
    <n v="5874"/>
    <n v="0"/>
    <n v="0"/>
    <m/>
    <n v="0"/>
    <n v="0"/>
    <n v="0"/>
    <n v="0"/>
    <n v="0"/>
    <m/>
    <n v="0"/>
    <n v="0"/>
    <n v="0"/>
    <n v="0"/>
  </r>
  <r>
    <x v="8"/>
    <x v="26"/>
    <s v="129-Weber Fire Judgment Levy"/>
    <x v="60"/>
    <n v="9504"/>
    <n v="0"/>
    <n v="114389450"/>
    <n v="5874"/>
    <n v="0"/>
    <n v="0"/>
    <m/>
    <n v="0"/>
    <n v="0"/>
    <n v="0"/>
    <n v="0"/>
    <n v="0"/>
    <m/>
    <n v="0"/>
    <n v="0"/>
    <n v="0"/>
    <n v="0"/>
  </r>
  <r>
    <x v="8"/>
    <x v="26"/>
    <s v="137-Charter School Weber"/>
    <x v="60"/>
    <n v="9504"/>
    <n v="0.5"/>
    <n v="114389450"/>
    <n v="5874"/>
    <n v="57191788"/>
    <n v="0"/>
    <m/>
    <n v="0"/>
    <n v="57191788"/>
    <n v="6.6000000000000005E-5"/>
    <n v="3774.6580080000003"/>
    <n v="0"/>
    <m/>
    <n v="0"/>
    <n v="6.2000000000000003E-5"/>
    <n v="0"/>
    <n v="3774.6580080000003"/>
  </r>
  <r>
    <x v="8"/>
    <x v="26"/>
    <s v="146-Weber County Flood Control"/>
    <x v="60"/>
    <n v="9504"/>
    <n v="0.75"/>
    <n v="114389450"/>
    <n v="5874"/>
    <n v="85787682"/>
    <n v="0"/>
    <m/>
    <n v="0"/>
    <n v="85787682"/>
    <n v="4.6E-5"/>
    <n v="3946.2333720000001"/>
    <n v="0"/>
    <m/>
    <n v="0"/>
    <n v="2.5999999999999998E-5"/>
    <n v="0"/>
    <n v="3946.2333720000001"/>
  </r>
  <r>
    <x v="8"/>
    <x v="26"/>
    <s v="148-Summit Road Overlay"/>
    <x v="60"/>
    <n v="9504"/>
    <n v="0"/>
    <n v="114389450"/>
    <n v="5874"/>
    <n v="0"/>
    <n v="0"/>
    <m/>
    <n v="0"/>
    <n v="0"/>
    <n v="0"/>
    <n v="0"/>
    <n v="0"/>
    <m/>
    <n v="0"/>
    <n v="0"/>
    <n v="0"/>
    <n v="0"/>
  </r>
  <r>
    <x v="8"/>
    <x v="26"/>
    <s v="001-Weber County General Fund          "/>
    <x v="61"/>
    <n v="9511"/>
    <n v="0.75"/>
    <n v="222158"/>
    <n v="0"/>
    <n v="166618.5"/>
    <n v="0"/>
    <m/>
    <n v="0"/>
    <n v="166618.5"/>
    <n v="1.4239999999999999E-3"/>
    <n v="237.26474399999998"/>
    <n v="0"/>
    <m/>
    <n v="0"/>
    <n v="1.72E-3"/>
    <n v="0"/>
    <n v="237.26474399999998"/>
  </r>
  <r>
    <x v="8"/>
    <x v="26"/>
    <s v="002-Weber County G O Bond Fund         "/>
    <x v="61"/>
    <n v="9511"/>
    <n v="0.75"/>
    <n v="222158"/>
    <n v="0"/>
    <n v="166618.5"/>
    <n v="0"/>
    <m/>
    <n v="0"/>
    <n v="166618.5"/>
    <n v="1.4100000000000001E-4"/>
    <n v="23.493208500000001"/>
    <n v="0"/>
    <m/>
    <n v="0"/>
    <n v="1.85E-4"/>
    <n v="0"/>
    <n v="23.493208500000001"/>
  </r>
  <r>
    <x v="8"/>
    <x v="26"/>
    <s v="003-Library                            "/>
    <x v="61"/>
    <n v="9511"/>
    <n v="0.75"/>
    <n v="222158"/>
    <n v="0"/>
    <n v="166618.5"/>
    <n v="0"/>
    <m/>
    <n v="0"/>
    <n v="166618.5"/>
    <n v="4.7399999999999997E-4"/>
    <n v="78.977168999999989"/>
    <n v="0"/>
    <m/>
    <n v="0"/>
    <n v="4.5800000000000002E-4"/>
    <n v="0"/>
    <n v="78.977168999999989"/>
  </r>
  <r>
    <x v="8"/>
    <x v="26"/>
    <s v="005-Weber School District              "/>
    <x v="61"/>
    <n v="9511"/>
    <n v="0.5"/>
    <n v="222158"/>
    <n v="0"/>
    <n v="111079"/>
    <n v="0"/>
    <m/>
    <n v="0"/>
    <n v="111079"/>
    <n v="5.4999999999999997E-3"/>
    <n v="610.93449999999996"/>
    <n v="0"/>
    <m/>
    <n v="0"/>
    <n v="5.8060000000000004E-3"/>
    <n v="0"/>
    <n v="610.93449999999996"/>
  </r>
  <r>
    <x v="8"/>
    <x v="26"/>
    <s v="006-Statewide School Basic Levy"/>
    <x v="61"/>
    <n v="9511"/>
    <n v="0.5"/>
    <n v="222158"/>
    <n v="0"/>
    <n v="111079"/>
    <n v="0"/>
    <m/>
    <n v="0"/>
    <n v="111079"/>
    <n v="0"/>
    <n v="0"/>
    <n v="0"/>
    <m/>
    <n v="0"/>
    <n v="0"/>
    <n v="0"/>
    <n v="0"/>
  </r>
  <r>
    <x v="8"/>
    <x v="26"/>
    <s v="007-Mosquito Abatement Distr           "/>
    <x v="61"/>
    <n v="9511"/>
    <n v="0"/>
    <n v="222158"/>
    <n v="0"/>
    <n v="0"/>
    <n v="0"/>
    <m/>
    <n v="0"/>
    <n v="0"/>
    <n v="8.3999999999999995E-5"/>
    <n v="0"/>
    <n v="0"/>
    <m/>
    <n v="0"/>
    <n v="9.3999999999999994E-5"/>
    <n v="0"/>
    <n v="0"/>
  </r>
  <r>
    <x v="8"/>
    <x v="26"/>
    <s v="008-Weber Basin Water - General        "/>
    <x v="61"/>
    <n v="9511"/>
    <n v="0"/>
    <n v="222158"/>
    <n v="0"/>
    <n v="0"/>
    <n v="0"/>
    <m/>
    <n v="0"/>
    <n v="0"/>
    <n v="1.3200000000000001E-4"/>
    <n v="0"/>
    <n v="0"/>
    <m/>
    <n v="0"/>
    <n v="1.46E-4"/>
    <n v="0"/>
    <n v="0"/>
  </r>
  <r>
    <x v="8"/>
    <x v="26"/>
    <s v="020-Eden Cemetery Distr"/>
    <x v="61"/>
    <n v="9511"/>
    <n v="0"/>
    <n v="222158"/>
    <n v="0"/>
    <n v="0"/>
    <n v="0"/>
    <m/>
    <n v="0"/>
    <n v="0"/>
    <n v="4.8999999999999998E-5"/>
    <n v="0"/>
    <n v="0"/>
    <m/>
    <n v="0"/>
    <n v="5.5000000000000002E-5"/>
    <n v="0"/>
    <n v="0"/>
  </r>
  <r>
    <x v="8"/>
    <x v="26"/>
    <s v="038-Weber / Morgan Health              "/>
    <x v="61"/>
    <n v="9511"/>
    <n v="0.75"/>
    <n v="222158"/>
    <n v="0"/>
    <n v="166618.5"/>
    <n v="0"/>
    <m/>
    <n v="0"/>
    <n v="166618.5"/>
    <n v="8.2000000000000001E-5"/>
    <n v="13.662717000000001"/>
    <n v="0"/>
    <m/>
    <n v="0"/>
    <n v="9.2E-5"/>
    <n v="0"/>
    <n v="13.662717000000001"/>
  </r>
  <r>
    <x v="8"/>
    <x v="26"/>
    <s v="041-Weber County Judgment Levy"/>
    <x v="61"/>
    <n v="9511"/>
    <n v="0.75"/>
    <n v="222158"/>
    <n v="0"/>
    <n v="166618.5"/>
    <n v="0"/>
    <m/>
    <n v="0"/>
    <n v="166618.5"/>
    <n v="0"/>
    <n v="0"/>
    <n v="0"/>
    <m/>
    <n v="0"/>
    <n v="0"/>
    <n v="0"/>
    <n v="0"/>
  </r>
  <r>
    <x v="8"/>
    <x v="26"/>
    <s v="055-Paramedic Fund                     "/>
    <x v="61"/>
    <n v="9511"/>
    <n v="0.75"/>
    <n v="222158"/>
    <n v="0"/>
    <n v="166618.5"/>
    <n v="0"/>
    <m/>
    <n v="0"/>
    <n v="166618.5"/>
    <n v="1.36E-4"/>
    <n v="22.660115999999999"/>
    <n v="0"/>
    <m/>
    <n v="0"/>
    <n v="1.35E-4"/>
    <n v="0"/>
    <n v="22.660115999999999"/>
  </r>
  <r>
    <x v="8"/>
    <x v="26"/>
    <s v="056-Weber Fire District                "/>
    <x v="61"/>
    <n v="9511"/>
    <n v="0"/>
    <n v="222158"/>
    <n v="0"/>
    <n v="0"/>
    <n v="0"/>
    <m/>
    <n v="0"/>
    <n v="0"/>
    <n v="1.2210000000000001E-3"/>
    <n v="0"/>
    <n v="0"/>
    <m/>
    <n v="0"/>
    <n v="1.3780000000000001E-3"/>
    <n v="0"/>
    <n v="0"/>
  </r>
  <r>
    <x v="8"/>
    <x v="26"/>
    <s v="071-Assess &amp; Collect / State           "/>
    <x v="61"/>
    <n v="9511"/>
    <n v="0"/>
    <n v="222158"/>
    <n v="0"/>
    <n v="0"/>
    <n v="0"/>
    <m/>
    <n v="0"/>
    <n v="0"/>
    <n v="1.2E-5"/>
    <n v="0"/>
    <n v="0"/>
    <m/>
    <n v="0"/>
    <n v="1.2E-5"/>
    <n v="0"/>
    <n v="0"/>
  </r>
  <r>
    <x v="8"/>
    <x v="26"/>
    <s v="072-Assess &amp; Collect / County          "/>
    <x v="61"/>
    <n v="9511"/>
    <n v="0"/>
    <n v="222158"/>
    <n v="0"/>
    <n v="0"/>
    <n v="0"/>
    <m/>
    <n v="0"/>
    <n v="0"/>
    <n v="2.14E-4"/>
    <n v="0"/>
    <n v="0"/>
    <m/>
    <n v="0"/>
    <n v="2.4000000000000001E-4"/>
    <n v="0"/>
    <n v="0"/>
  </r>
  <r>
    <x v="8"/>
    <x v="26"/>
    <s v="097-Unincorp Services Fund"/>
    <x v="61"/>
    <n v="9511"/>
    <n v="0"/>
    <n v="222158"/>
    <n v="0"/>
    <n v="0"/>
    <n v="0"/>
    <m/>
    <n v="0"/>
    <n v="0"/>
    <n v="2.2000000000000001E-4"/>
    <n v="0"/>
    <n v="0"/>
    <m/>
    <n v="0"/>
    <n v="2.4699999999999999E-4"/>
    <n v="0"/>
    <n v="0"/>
  </r>
  <r>
    <x v="8"/>
    <x v="26"/>
    <s v="104-Weber School Judgment Levy"/>
    <x v="61"/>
    <n v="9511"/>
    <n v="0.5"/>
    <n v="222158"/>
    <n v="0"/>
    <n v="111079"/>
    <n v="0"/>
    <m/>
    <n v="0"/>
    <n v="111079"/>
    <n v="0"/>
    <n v="0"/>
    <n v="0"/>
    <m/>
    <n v="0"/>
    <n v="0"/>
    <n v="0"/>
    <n v="0"/>
  </r>
  <r>
    <x v="8"/>
    <x v="26"/>
    <s v="117-Weber Area 911 And Em Serv         "/>
    <x v="61"/>
    <n v="9511"/>
    <n v="0"/>
    <n v="222158"/>
    <n v="0"/>
    <n v="0"/>
    <n v="0"/>
    <m/>
    <n v="0"/>
    <n v="0"/>
    <n v="2.1499999999999999E-4"/>
    <n v="0"/>
    <n v="0"/>
    <m/>
    <n v="0"/>
    <n v="2.41E-4"/>
    <n v="0"/>
    <n v="0"/>
  </r>
  <r>
    <x v="8"/>
    <x v="26"/>
    <s v="118-Weber Fire G.O. Bond-2006          "/>
    <x v="61"/>
    <n v="9511"/>
    <n v="0"/>
    <n v="222158"/>
    <n v="0"/>
    <n v="0"/>
    <n v="0"/>
    <m/>
    <n v="0"/>
    <n v="0"/>
    <n v="4.8000000000000001E-5"/>
    <n v="0"/>
    <n v="0"/>
    <m/>
    <n v="0"/>
    <n v="5.7000000000000003E-5"/>
    <n v="0"/>
    <n v="0"/>
  </r>
  <r>
    <x v="8"/>
    <x v="26"/>
    <s v="127-Weber County Redev Summit-Eden"/>
    <x v="61"/>
    <n v="9511"/>
    <n v="0.75"/>
    <n v="222158"/>
    <n v="0"/>
    <n v="166618.5"/>
    <n v="0"/>
    <m/>
    <n v="0"/>
    <n v="166618.5"/>
    <n v="0"/>
    <n v="0"/>
    <n v="0"/>
    <m/>
    <n v="0"/>
    <n v="0"/>
    <n v="0"/>
    <n v="0"/>
  </r>
  <r>
    <x v="8"/>
    <x v="26"/>
    <s v="129-Weber Fire Judgment Levy"/>
    <x v="61"/>
    <n v="9511"/>
    <n v="0"/>
    <n v="222158"/>
    <n v="0"/>
    <n v="0"/>
    <n v="0"/>
    <m/>
    <n v="0"/>
    <n v="0"/>
    <n v="0"/>
    <n v="0"/>
    <n v="0"/>
    <m/>
    <n v="0"/>
    <n v="0"/>
    <n v="0"/>
    <n v="0"/>
  </r>
  <r>
    <x v="8"/>
    <x v="26"/>
    <s v="137-Charter School Weber"/>
    <x v="61"/>
    <n v="9511"/>
    <n v="0.5"/>
    <n v="222158"/>
    <n v="0"/>
    <n v="111079"/>
    <n v="0"/>
    <m/>
    <n v="0"/>
    <n v="111079"/>
    <n v="6.6000000000000005E-5"/>
    <n v="7.3312140000000001"/>
    <n v="0"/>
    <m/>
    <n v="0"/>
    <n v="6.2000000000000003E-5"/>
    <n v="0"/>
    <n v="7.3312140000000001"/>
  </r>
  <r>
    <x v="8"/>
    <x v="26"/>
    <s v="146-Weber County Flood Control"/>
    <x v="61"/>
    <n v="9511"/>
    <n v="0.75"/>
    <n v="222158"/>
    <n v="0"/>
    <n v="166618.5"/>
    <n v="0"/>
    <m/>
    <n v="0"/>
    <n v="166618.5"/>
    <n v="4.6E-5"/>
    <n v="7.6644509999999997"/>
    <n v="0"/>
    <m/>
    <n v="0"/>
    <n v="2.5999999999999998E-5"/>
    <n v="0"/>
    <n v="7.6644509999999997"/>
  </r>
  <r>
    <x v="8"/>
    <x v="26"/>
    <s v="148-Summit Road Overlay"/>
    <x v="61"/>
    <n v="9511"/>
    <n v="0"/>
    <n v="222158"/>
    <n v="0"/>
    <n v="0"/>
    <n v="0"/>
    <m/>
    <n v="0"/>
    <n v="0"/>
    <n v="0"/>
    <n v="0"/>
    <n v="0"/>
    <m/>
    <n v="0"/>
    <n v="0"/>
    <n v="0"/>
    <n v="0"/>
  </r>
  <r>
    <x v="8"/>
    <x v="26"/>
    <s v="001-Weber County General Fund          "/>
    <x v="62"/>
    <n v="9512"/>
    <n v="0.75"/>
    <n v="432"/>
    <n v="0"/>
    <n v="324"/>
    <n v="0"/>
    <m/>
    <n v="0"/>
    <n v="324"/>
    <n v="1.4239999999999999E-3"/>
    <n v="0.46137599999999995"/>
    <n v="0"/>
    <m/>
    <n v="0"/>
    <n v="1.72E-3"/>
    <n v="0"/>
    <n v="0.46137599999999995"/>
  </r>
  <r>
    <x v="8"/>
    <x v="26"/>
    <s v="002-Weber County G O Bond Fund         "/>
    <x v="62"/>
    <n v="9512"/>
    <n v="0.75"/>
    <n v="432"/>
    <n v="0"/>
    <n v="324"/>
    <n v="0"/>
    <m/>
    <n v="0"/>
    <n v="324"/>
    <n v="1.4100000000000001E-4"/>
    <n v="4.5684000000000002E-2"/>
    <n v="0"/>
    <m/>
    <n v="0"/>
    <n v="1.85E-4"/>
    <n v="0"/>
    <n v="4.5684000000000002E-2"/>
  </r>
  <r>
    <x v="8"/>
    <x v="26"/>
    <s v="003-Library                            "/>
    <x v="62"/>
    <n v="9512"/>
    <n v="0.75"/>
    <n v="432"/>
    <n v="0"/>
    <n v="324"/>
    <n v="0"/>
    <m/>
    <n v="0"/>
    <n v="324"/>
    <n v="4.7399999999999997E-4"/>
    <n v="0.15357599999999999"/>
    <n v="0"/>
    <m/>
    <n v="0"/>
    <n v="4.5800000000000002E-4"/>
    <n v="0"/>
    <n v="0.15357599999999999"/>
  </r>
  <r>
    <x v="8"/>
    <x v="26"/>
    <s v="005-Weber School District              "/>
    <x v="62"/>
    <n v="9512"/>
    <n v="0.5"/>
    <n v="432"/>
    <n v="0"/>
    <n v="216"/>
    <n v="0"/>
    <m/>
    <n v="0"/>
    <n v="216"/>
    <n v="5.4999999999999997E-3"/>
    <n v="1.1879999999999999"/>
    <n v="0"/>
    <m/>
    <n v="0"/>
    <n v="5.8060000000000004E-3"/>
    <n v="0"/>
    <n v="1.1879999999999999"/>
  </r>
  <r>
    <x v="8"/>
    <x v="26"/>
    <s v="006-Statewide School Basic Levy"/>
    <x v="62"/>
    <n v="9512"/>
    <n v="0.5"/>
    <n v="432"/>
    <n v="0"/>
    <n v="216"/>
    <n v="0"/>
    <m/>
    <n v="0"/>
    <n v="216"/>
    <n v="0"/>
    <n v="0"/>
    <n v="0"/>
    <m/>
    <n v="0"/>
    <n v="0"/>
    <n v="0"/>
    <n v="0"/>
  </r>
  <r>
    <x v="8"/>
    <x v="26"/>
    <s v="007-Mosquito Abatement Distr           "/>
    <x v="62"/>
    <n v="9512"/>
    <n v="0"/>
    <n v="432"/>
    <n v="0"/>
    <n v="0"/>
    <n v="0"/>
    <m/>
    <n v="0"/>
    <n v="0"/>
    <n v="8.3999999999999995E-5"/>
    <n v="0"/>
    <n v="0"/>
    <m/>
    <n v="0"/>
    <n v="9.3999999999999994E-5"/>
    <n v="0"/>
    <n v="0"/>
  </r>
  <r>
    <x v="8"/>
    <x v="26"/>
    <s v="008-Weber Basin Water - General        "/>
    <x v="62"/>
    <n v="9512"/>
    <n v="0"/>
    <n v="432"/>
    <n v="0"/>
    <n v="0"/>
    <n v="0"/>
    <m/>
    <n v="0"/>
    <n v="0"/>
    <n v="1.3200000000000001E-4"/>
    <n v="0"/>
    <n v="0"/>
    <m/>
    <n v="0"/>
    <n v="1.46E-4"/>
    <n v="0"/>
    <n v="0"/>
  </r>
  <r>
    <x v="8"/>
    <x v="26"/>
    <s v="038-Weber / Morgan Health              "/>
    <x v="62"/>
    <n v="9512"/>
    <n v="0.75"/>
    <n v="432"/>
    <n v="0"/>
    <n v="324"/>
    <n v="0"/>
    <m/>
    <n v="0"/>
    <n v="324"/>
    <n v="8.2000000000000001E-5"/>
    <n v="2.6568000000000001E-2"/>
    <n v="0"/>
    <m/>
    <n v="0"/>
    <n v="9.2E-5"/>
    <n v="0"/>
    <n v="2.6568000000000001E-2"/>
  </r>
  <r>
    <x v="8"/>
    <x v="26"/>
    <s v="041-Weber County Judgment Levy"/>
    <x v="62"/>
    <n v="9512"/>
    <n v="0.75"/>
    <n v="432"/>
    <n v="0"/>
    <n v="324"/>
    <n v="0"/>
    <m/>
    <n v="0"/>
    <n v="324"/>
    <n v="0"/>
    <n v="0"/>
    <n v="0"/>
    <m/>
    <n v="0"/>
    <n v="0"/>
    <n v="0"/>
    <n v="0"/>
  </r>
  <r>
    <x v="8"/>
    <x v="26"/>
    <s v="055-Paramedic Fund                     "/>
    <x v="62"/>
    <n v="9512"/>
    <n v="0.75"/>
    <n v="432"/>
    <n v="0"/>
    <n v="324"/>
    <n v="0"/>
    <m/>
    <n v="0"/>
    <n v="324"/>
    <n v="1.36E-4"/>
    <n v="4.4063999999999999E-2"/>
    <n v="0"/>
    <m/>
    <n v="0"/>
    <n v="1.35E-4"/>
    <n v="0"/>
    <n v="4.4063999999999999E-2"/>
  </r>
  <r>
    <x v="8"/>
    <x v="26"/>
    <s v="056-Weber Fire District                "/>
    <x v="62"/>
    <n v="9512"/>
    <n v="0"/>
    <n v="432"/>
    <n v="0"/>
    <n v="0"/>
    <n v="0"/>
    <m/>
    <n v="0"/>
    <n v="0"/>
    <n v="1.2210000000000001E-3"/>
    <n v="0"/>
    <n v="0"/>
    <m/>
    <n v="0"/>
    <n v="1.3780000000000001E-3"/>
    <n v="0"/>
    <n v="0"/>
  </r>
  <r>
    <x v="8"/>
    <x v="26"/>
    <s v="071-Assess &amp; Collect / State           "/>
    <x v="62"/>
    <n v="9512"/>
    <n v="0"/>
    <n v="432"/>
    <n v="0"/>
    <n v="0"/>
    <n v="0"/>
    <m/>
    <n v="0"/>
    <n v="0"/>
    <n v="1.2E-5"/>
    <n v="0"/>
    <n v="0"/>
    <m/>
    <n v="0"/>
    <n v="1.2E-5"/>
    <n v="0"/>
    <n v="0"/>
  </r>
  <r>
    <x v="8"/>
    <x v="26"/>
    <s v="072-Assess &amp; Collect / County          "/>
    <x v="62"/>
    <n v="9512"/>
    <n v="0"/>
    <n v="432"/>
    <n v="0"/>
    <n v="0"/>
    <n v="0"/>
    <m/>
    <n v="0"/>
    <n v="0"/>
    <n v="2.14E-4"/>
    <n v="0"/>
    <n v="0"/>
    <m/>
    <n v="0"/>
    <n v="2.4000000000000001E-4"/>
    <n v="0"/>
    <n v="0"/>
  </r>
  <r>
    <x v="8"/>
    <x v="26"/>
    <s v="097-Unincorp Services Fund"/>
    <x v="62"/>
    <n v="9512"/>
    <n v="0"/>
    <n v="432"/>
    <n v="0"/>
    <n v="0"/>
    <n v="0"/>
    <m/>
    <n v="0"/>
    <n v="0"/>
    <n v="2.2000000000000001E-4"/>
    <n v="0"/>
    <n v="0"/>
    <m/>
    <n v="0"/>
    <n v="2.4699999999999999E-4"/>
    <n v="0"/>
    <n v="0"/>
  </r>
  <r>
    <x v="8"/>
    <x v="26"/>
    <s v="104-Weber School Judgment Levy"/>
    <x v="62"/>
    <n v="9512"/>
    <n v="0.5"/>
    <n v="432"/>
    <n v="0"/>
    <n v="216"/>
    <n v="0"/>
    <m/>
    <n v="0"/>
    <n v="216"/>
    <n v="0"/>
    <n v="0"/>
    <n v="0"/>
    <m/>
    <n v="0"/>
    <n v="0"/>
    <n v="0"/>
    <n v="0"/>
  </r>
  <r>
    <x v="8"/>
    <x v="26"/>
    <s v="117-Weber Area 911 And Em Serv         "/>
    <x v="62"/>
    <n v="9512"/>
    <n v="0"/>
    <n v="432"/>
    <n v="0"/>
    <n v="0"/>
    <n v="0"/>
    <m/>
    <n v="0"/>
    <n v="0"/>
    <n v="2.1499999999999999E-4"/>
    <n v="0"/>
    <n v="0"/>
    <m/>
    <n v="0"/>
    <n v="2.41E-4"/>
    <n v="0"/>
    <n v="0"/>
  </r>
  <r>
    <x v="8"/>
    <x v="26"/>
    <s v="118-Weber Fire G.O. Bond-2006          "/>
    <x v="62"/>
    <n v="9512"/>
    <n v="0"/>
    <n v="432"/>
    <n v="0"/>
    <n v="0"/>
    <n v="0"/>
    <m/>
    <n v="0"/>
    <n v="0"/>
    <n v="4.8000000000000001E-5"/>
    <n v="0"/>
    <n v="0"/>
    <m/>
    <n v="0"/>
    <n v="5.7000000000000003E-5"/>
    <n v="0"/>
    <n v="0"/>
  </r>
  <r>
    <x v="8"/>
    <x v="26"/>
    <s v="127-Weber County Redev Summit-Eden"/>
    <x v="62"/>
    <n v="9512"/>
    <n v="0.75"/>
    <n v="432"/>
    <n v="0"/>
    <n v="324"/>
    <n v="0"/>
    <m/>
    <n v="0"/>
    <n v="324"/>
    <n v="0"/>
    <n v="0"/>
    <n v="0"/>
    <m/>
    <n v="0"/>
    <n v="0"/>
    <n v="0"/>
    <n v="0"/>
  </r>
  <r>
    <x v="8"/>
    <x v="26"/>
    <s v="129-Weber Fire Judgment Levy"/>
    <x v="62"/>
    <n v="9512"/>
    <n v="0"/>
    <n v="432"/>
    <n v="0"/>
    <n v="0"/>
    <n v="0"/>
    <m/>
    <n v="0"/>
    <n v="0"/>
    <n v="0"/>
    <n v="0"/>
    <n v="0"/>
    <m/>
    <n v="0"/>
    <n v="0"/>
    <n v="0"/>
    <n v="0"/>
  </r>
  <r>
    <x v="8"/>
    <x v="26"/>
    <s v="137-Charter School Weber"/>
    <x v="62"/>
    <n v="9512"/>
    <n v="0.5"/>
    <n v="432"/>
    <n v="0"/>
    <n v="216"/>
    <n v="0"/>
    <m/>
    <n v="0"/>
    <n v="216"/>
    <n v="6.6000000000000005E-5"/>
    <n v="1.4256000000000001E-2"/>
    <n v="0"/>
    <m/>
    <n v="0"/>
    <n v="6.2000000000000003E-5"/>
    <n v="0"/>
    <n v="1.4256000000000001E-2"/>
  </r>
  <r>
    <x v="8"/>
    <x v="26"/>
    <s v="146-Weber County Flood Control"/>
    <x v="62"/>
    <n v="9512"/>
    <n v="0.75"/>
    <n v="432"/>
    <n v="0"/>
    <n v="324"/>
    <n v="0"/>
    <m/>
    <n v="0"/>
    <n v="324"/>
    <n v="4.6E-5"/>
    <n v="1.4904000000000001E-2"/>
    <n v="0"/>
    <m/>
    <n v="0"/>
    <n v="2.5999999999999998E-5"/>
    <n v="0"/>
    <n v="1.4904000000000001E-2"/>
  </r>
  <r>
    <x v="8"/>
    <x v="26"/>
    <s v="148-Summit Road Overlay"/>
    <x v="62"/>
    <n v="9512"/>
    <n v="0"/>
    <n v="432"/>
    <n v="0"/>
    <n v="0"/>
    <n v="0"/>
    <m/>
    <n v="0"/>
    <n v="0"/>
    <n v="0"/>
    <n v="0"/>
    <n v="0"/>
    <m/>
    <n v="0"/>
    <n v="0"/>
    <n v="0"/>
    <n v="0"/>
  </r>
  <r>
    <x v="8"/>
    <x v="26"/>
    <s v="001-Weber County General Fund          "/>
    <x v="63"/>
    <n v="9513"/>
    <n v="0.75"/>
    <n v="70346540"/>
    <n v="0"/>
    <n v="52759905"/>
    <n v="0"/>
    <m/>
    <n v="0"/>
    <n v="52759905"/>
    <n v="1.4239999999999999E-3"/>
    <n v="75130.104719999988"/>
    <n v="31204"/>
    <n v="0"/>
    <n v="23403"/>
    <n v="1.72E-3"/>
    <n v="40.253160000000001"/>
    <n v="75170.357879999981"/>
  </r>
  <r>
    <x v="8"/>
    <x v="26"/>
    <s v="002-Weber County G O Bond Fund         "/>
    <x v="63"/>
    <n v="9513"/>
    <n v="0.75"/>
    <n v="70346540"/>
    <n v="0"/>
    <n v="52759905"/>
    <n v="0"/>
    <m/>
    <n v="0"/>
    <n v="52759905"/>
    <n v="1.4100000000000001E-4"/>
    <n v="7439.1466050000008"/>
    <n v="31204"/>
    <n v="0"/>
    <n v="23403"/>
    <n v="1.85E-4"/>
    <n v="4.329555"/>
    <n v="7443.4761600000011"/>
  </r>
  <r>
    <x v="8"/>
    <x v="26"/>
    <s v="003-Library                            "/>
    <x v="63"/>
    <n v="9513"/>
    <n v="0.75"/>
    <n v="70346540"/>
    <n v="0"/>
    <n v="52759905"/>
    <n v="0"/>
    <m/>
    <n v="0"/>
    <n v="52759905"/>
    <n v="4.7399999999999997E-4"/>
    <n v="25008.19497"/>
    <n v="31204"/>
    <n v="0"/>
    <n v="23403"/>
    <n v="4.5800000000000002E-4"/>
    <n v="10.718574"/>
    <n v="25018.913543999999"/>
  </r>
  <r>
    <x v="8"/>
    <x v="26"/>
    <s v="005-Weber School District              "/>
    <x v="63"/>
    <n v="9513"/>
    <n v="0.5"/>
    <n v="70346540"/>
    <n v="0"/>
    <n v="35173270"/>
    <n v="0"/>
    <m/>
    <n v="0"/>
    <n v="35173270"/>
    <n v="5.4999999999999997E-3"/>
    <n v="193452.98499999999"/>
    <n v="31204"/>
    <n v="0"/>
    <n v="15602"/>
    <n v="5.8060000000000004E-3"/>
    <n v="90.585212000000013"/>
    <n v="193543.57021199999"/>
  </r>
  <r>
    <x v="8"/>
    <x v="26"/>
    <s v="006-Statewide School Basic Levy"/>
    <x v="63"/>
    <n v="9513"/>
    <n v="0.5"/>
    <n v="70346540"/>
    <n v="0"/>
    <n v="35173270"/>
    <n v="0"/>
    <m/>
    <n v="0"/>
    <n v="35173270"/>
    <n v="0"/>
    <n v="0"/>
    <n v="31204"/>
    <n v="0"/>
    <n v="15602"/>
    <n v="0"/>
    <n v="0"/>
    <n v="0"/>
  </r>
  <r>
    <x v="8"/>
    <x v="26"/>
    <s v="007-Mosquito Abatement Distr           "/>
    <x v="63"/>
    <n v="9513"/>
    <n v="0"/>
    <n v="70346540"/>
    <n v="0"/>
    <n v="0"/>
    <n v="0"/>
    <m/>
    <n v="0"/>
    <n v="0"/>
    <n v="8.3999999999999995E-5"/>
    <n v="0"/>
    <n v="31204"/>
    <n v="0"/>
    <n v="0"/>
    <n v="9.3999999999999994E-5"/>
    <n v="0"/>
    <n v="0"/>
  </r>
  <r>
    <x v="8"/>
    <x v="26"/>
    <s v="008-Weber Basin Water - General        "/>
    <x v="63"/>
    <n v="9513"/>
    <n v="0"/>
    <n v="70346540"/>
    <n v="0"/>
    <n v="0"/>
    <n v="0"/>
    <m/>
    <n v="0"/>
    <n v="0"/>
    <n v="1.3200000000000001E-4"/>
    <n v="0"/>
    <n v="31204"/>
    <n v="0"/>
    <n v="0"/>
    <n v="1.46E-4"/>
    <n v="0"/>
    <n v="0"/>
  </r>
  <r>
    <x v="8"/>
    <x v="26"/>
    <s v="038-Weber / Morgan Health              "/>
    <x v="63"/>
    <n v="9513"/>
    <n v="0.75"/>
    <n v="70346540"/>
    <n v="0"/>
    <n v="52759905"/>
    <n v="0"/>
    <m/>
    <n v="0"/>
    <n v="52759905"/>
    <n v="8.2000000000000001E-5"/>
    <n v="4326.3122100000001"/>
    <n v="31204"/>
    <n v="0"/>
    <n v="23403"/>
    <n v="9.2E-5"/>
    <n v="2.153076"/>
    <n v="4328.4652859999997"/>
  </r>
  <r>
    <x v="8"/>
    <x v="26"/>
    <s v="041-Weber County Judgment Levy"/>
    <x v="63"/>
    <n v="9513"/>
    <n v="0.75"/>
    <n v="70346540"/>
    <n v="0"/>
    <n v="52759905"/>
    <n v="0"/>
    <m/>
    <n v="0"/>
    <n v="52759905"/>
    <n v="0"/>
    <n v="0"/>
    <n v="31204"/>
    <n v="0"/>
    <n v="23403"/>
    <n v="0"/>
    <n v="0"/>
    <n v="0"/>
  </r>
  <r>
    <x v="8"/>
    <x v="26"/>
    <s v="043-Powder Mntn Water &amp; Sewer Distr"/>
    <x v="63"/>
    <n v="9513"/>
    <n v="0"/>
    <n v="70346540"/>
    <n v="0"/>
    <n v="0"/>
    <n v="0"/>
    <m/>
    <n v="0"/>
    <n v="0"/>
    <n v="3.0200000000000002E-4"/>
    <n v="0"/>
    <n v="31204"/>
    <n v="0"/>
    <n v="0"/>
    <n v="3.0699999999999998E-4"/>
    <n v="0"/>
    <n v="0"/>
  </r>
  <r>
    <x v="8"/>
    <x v="26"/>
    <s v="055-Paramedic Fund                     "/>
    <x v="63"/>
    <n v="9513"/>
    <n v="0.75"/>
    <n v="70346540"/>
    <n v="0"/>
    <n v="52759905"/>
    <n v="0"/>
    <m/>
    <n v="0"/>
    <n v="52759905"/>
    <n v="1.36E-4"/>
    <n v="7175.3470799999996"/>
    <n v="31204"/>
    <n v="0"/>
    <n v="23403"/>
    <n v="1.35E-4"/>
    <n v="3.159405"/>
    <n v="7178.5064849999999"/>
  </r>
  <r>
    <x v="8"/>
    <x v="26"/>
    <s v="056-Weber Fire District                "/>
    <x v="63"/>
    <n v="9513"/>
    <n v="0"/>
    <n v="70346540"/>
    <n v="0"/>
    <n v="0"/>
    <n v="0"/>
    <m/>
    <n v="0"/>
    <n v="0"/>
    <n v="1.2210000000000001E-3"/>
    <n v="0"/>
    <n v="31204"/>
    <n v="0"/>
    <n v="0"/>
    <n v="1.3780000000000001E-3"/>
    <n v="0"/>
    <n v="0"/>
  </r>
  <r>
    <x v="8"/>
    <x v="26"/>
    <s v="071-Assess &amp; Collect / State           "/>
    <x v="63"/>
    <n v="9513"/>
    <n v="0"/>
    <n v="70346540"/>
    <n v="0"/>
    <n v="0"/>
    <n v="0"/>
    <m/>
    <n v="0"/>
    <n v="0"/>
    <n v="1.2E-5"/>
    <n v="0"/>
    <n v="31204"/>
    <n v="0"/>
    <n v="0"/>
    <n v="1.2E-5"/>
    <n v="0"/>
    <n v="0"/>
  </r>
  <r>
    <x v="8"/>
    <x v="26"/>
    <s v="072-Assess &amp; Collect / County          "/>
    <x v="63"/>
    <n v="9513"/>
    <n v="0"/>
    <n v="70346540"/>
    <n v="0"/>
    <n v="0"/>
    <n v="0"/>
    <m/>
    <n v="0"/>
    <n v="0"/>
    <n v="2.14E-4"/>
    <n v="0"/>
    <n v="31204"/>
    <n v="0"/>
    <n v="0"/>
    <n v="2.4000000000000001E-4"/>
    <n v="0"/>
    <n v="0"/>
  </r>
  <r>
    <x v="8"/>
    <x v="26"/>
    <s v="097-Unincorp Services Fund"/>
    <x v="63"/>
    <n v="9513"/>
    <n v="0"/>
    <n v="70346540"/>
    <n v="0"/>
    <n v="0"/>
    <n v="0"/>
    <m/>
    <n v="0"/>
    <n v="0"/>
    <n v="2.2000000000000001E-4"/>
    <n v="0"/>
    <n v="31204"/>
    <n v="0"/>
    <n v="0"/>
    <n v="2.4699999999999999E-4"/>
    <n v="0"/>
    <n v="0"/>
  </r>
  <r>
    <x v="8"/>
    <x v="26"/>
    <s v="104-Weber School Judgment Levy"/>
    <x v="63"/>
    <n v="9513"/>
    <n v="0.5"/>
    <n v="70346540"/>
    <n v="0"/>
    <n v="35173270"/>
    <n v="0"/>
    <m/>
    <n v="0"/>
    <n v="35173270"/>
    <n v="0"/>
    <n v="0"/>
    <n v="31204"/>
    <n v="0"/>
    <n v="15602"/>
    <n v="0"/>
    <n v="0"/>
    <n v="0"/>
  </r>
  <r>
    <x v="8"/>
    <x v="26"/>
    <s v="117-Weber Area 911 And Em Serv         "/>
    <x v="63"/>
    <n v="9513"/>
    <n v="0"/>
    <n v="70346540"/>
    <n v="0"/>
    <n v="0"/>
    <n v="0"/>
    <m/>
    <n v="0"/>
    <n v="0"/>
    <n v="2.1499999999999999E-4"/>
    <n v="0"/>
    <n v="31204"/>
    <n v="0"/>
    <n v="0"/>
    <n v="2.41E-4"/>
    <n v="0"/>
    <n v="0"/>
  </r>
  <r>
    <x v="8"/>
    <x v="26"/>
    <s v="118-Weber Fire G.O. Bond-2006          "/>
    <x v="63"/>
    <n v="9513"/>
    <n v="0"/>
    <n v="70346540"/>
    <n v="0"/>
    <n v="0"/>
    <n v="0"/>
    <m/>
    <n v="0"/>
    <n v="0"/>
    <n v="4.8000000000000001E-5"/>
    <n v="0"/>
    <n v="31204"/>
    <n v="0"/>
    <n v="0"/>
    <n v="5.7000000000000003E-5"/>
    <n v="0"/>
    <n v="0"/>
  </r>
  <r>
    <x v="8"/>
    <x v="26"/>
    <s v="127-Weber County Redev Summit-Eden"/>
    <x v="63"/>
    <n v="9513"/>
    <n v="0"/>
    <n v="70346540"/>
    <n v="0"/>
    <n v="0"/>
    <n v="0"/>
    <m/>
    <n v="0"/>
    <n v="0"/>
    <n v="0"/>
    <n v="0"/>
    <n v="31204"/>
    <n v="0"/>
    <n v="0"/>
    <n v="0"/>
    <n v="0"/>
    <n v="0"/>
  </r>
  <r>
    <x v="8"/>
    <x v="26"/>
    <s v="129-Weber Fire Judgment Levy"/>
    <x v="63"/>
    <n v="9513"/>
    <n v="0"/>
    <n v="70346540"/>
    <n v="0"/>
    <n v="0"/>
    <n v="0"/>
    <m/>
    <n v="0"/>
    <n v="0"/>
    <n v="0"/>
    <n v="0"/>
    <n v="31204"/>
    <n v="0"/>
    <n v="0"/>
    <n v="0"/>
    <n v="0"/>
    <n v="0"/>
  </r>
  <r>
    <x v="8"/>
    <x v="26"/>
    <s v="137-Charter School Weber"/>
    <x v="63"/>
    <n v="9513"/>
    <n v="0.5"/>
    <n v="70346540"/>
    <n v="0"/>
    <n v="35173270"/>
    <n v="0"/>
    <m/>
    <n v="0"/>
    <n v="35173270"/>
    <n v="6.6000000000000005E-5"/>
    <n v="2321.4358200000001"/>
    <n v="31204"/>
    <n v="0"/>
    <n v="15602"/>
    <n v="6.2000000000000003E-5"/>
    <n v="0.96732400000000007"/>
    <n v="2322.4031440000003"/>
  </r>
  <r>
    <x v="8"/>
    <x v="26"/>
    <s v="146-Weber County Flood Control"/>
    <x v="63"/>
    <n v="9513"/>
    <n v="0.75"/>
    <n v="70346540"/>
    <n v="0"/>
    <n v="52759905"/>
    <n v="0"/>
    <m/>
    <n v="0"/>
    <n v="52759905"/>
    <n v="4.6E-5"/>
    <n v="2426.9556299999999"/>
    <n v="31204"/>
    <n v="0"/>
    <n v="23403"/>
    <n v="2.5999999999999998E-5"/>
    <n v="0.60847799999999996"/>
    <n v="2427.564108"/>
  </r>
  <r>
    <x v="8"/>
    <x v="26"/>
    <s v="148-Summit Road Overlay"/>
    <x v="63"/>
    <n v="9513"/>
    <n v="0"/>
    <n v="70346540"/>
    <n v="0"/>
    <n v="0"/>
    <n v="0"/>
    <m/>
    <n v="0"/>
    <n v="0"/>
    <n v="0"/>
    <n v="0"/>
    <n v="31204"/>
    <n v="0"/>
    <n v="0"/>
    <n v="0"/>
    <n v="0"/>
    <n v="0"/>
  </r>
  <r>
    <x v="9"/>
    <x v="27"/>
    <s v="001-Weber County General Fund          "/>
    <x v="64"/>
    <n v="9600"/>
    <n v="1"/>
    <n v="46006153"/>
    <n v="0"/>
    <n v="46006153"/>
    <n v="0"/>
    <m/>
    <n v="0"/>
    <n v="46006153"/>
    <n v="1.4239999999999999E-3"/>
    <n v="65512.761871999995"/>
    <n v="4333418"/>
    <n v="0"/>
    <n v="4333418"/>
    <n v="1.72E-3"/>
    <n v="7453.4789599999995"/>
    <n v="72966.240831999996"/>
  </r>
  <r>
    <x v="9"/>
    <x v="27"/>
    <s v="002-Weber County G O Bond Fund         "/>
    <x v="64"/>
    <n v="9600"/>
    <n v="1"/>
    <n v="46006153"/>
    <n v="0"/>
    <n v="46006153"/>
    <n v="0"/>
    <m/>
    <n v="0"/>
    <n v="46006153"/>
    <n v="1.4100000000000001E-4"/>
    <n v="6486.8675730000004"/>
    <n v="4333418"/>
    <n v="0"/>
    <n v="4333418"/>
    <n v="1.85E-4"/>
    <n v="801.68232999999998"/>
    <n v="7288.5499030000001"/>
  </r>
  <r>
    <x v="9"/>
    <x v="27"/>
    <s v="003-Library                            "/>
    <x v="64"/>
    <n v="9600"/>
    <n v="1"/>
    <n v="46006153"/>
    <n v="0"/>
    <n v="46006153"/>
    <n v="0"/>
    <m/>
    <n v="0"/>
    <n v="46006153"/>
    <n v="4.7399999999999997E-4"/>
    <n v="21806.916522"/>
    <n v="4333418"/>
    <n v="0"/>
    <n v="4333418"/>
    <n v="4.5800000000000002E-4"/>
    <n v="1984.7054440000002"/>
    <n v="23791.621965999999"/>
  </r>
  <r>
    <x v="9"/>
    <x v="27"/>
    <s v="005-Weber School District              "/>
    <x v="64"/>
    <n v="9600"/>
    <n v="0.75"/>
    <n v="46006153"/>
    <n v="0"/>
    <n v="34504614.75"/>
    <n v="0"/>
    <m/>
    <n v="0"/>
    <n v="34504614.75"/>
    <n v="5.4999999999999997E-3"/>
    <n v="189775.38112499999"/>
    <n v="4333418"/>
    <n v="0"/>
    <n v="3250063.5"/>
    <n v="5.8060000000000004E-3"/>
    <n v="18869.868681"/>
    <n v="208645.24980599998"/>
  </r>
  <r>
    <x v="9"/>
    <x v="27"/>
    <s v="006-Statewide School Basic Levy"/>
    <x v="64"/>
    <n v="9600"/>
    <n v="0.75"/>
    <n v="46006153"/>
    <n v="0"/>
    <n v="34504614.75"/>
    <n v="0"/>
    <m/>
    <n v="0"/>
    <n v="34504614.75"/>
    <n v="0"/>
    <n v="0"/>
    <n v="4333418"/>
    <n v="0"/>
    <n v="3250063.5"/>
    <n v="0"/>
    <n v="0"/>
    <n v="0"/>
  </r>
  <r>
    <x v="9"/>
    <x v="27"/>
    <s v="007-Mosquito Abatement Distr           "/>
    <x v="64"/>
    <n v="9600"/>
    <n v="0.75"/>
    <n v="46006153"/>
    <n v="0"/>
    <n v="34504614.75"/>
    <n v="0"/>
    <m/>
    <n v="0"/>
    <n v="34504614.75"/>
    <n v="8.3999999999999995E-5"/>
    <n v="2898.387639"/>
    <n v="4333418"/>
    <n v="0"/>
    <n v="3250063.5"/>
    <n v="9.3999999999999994E-5"/>
    <n v="305.50596899999999"/>
    <n v="3203.8936079999999"/>
  </r>
  <r>
    <x v="9"/>
    <x v="27"/>
    <s v="008-Weber Basin Water - General        "/>
    <x v="64"/>
    <n v="9600"/>
    <n v="0.75"/>
    <n v="46006153"/>
    <n v="0"/>
    <n v="34504614.75"/>
    <n v="0"/>
    <m/>
    <n v="0"/>
    <n v="34504614.75"/>
    <n v="1.3200000000000001E-4"/>
    <n v="4554.6091470000001"/>
    <n v="4333418"/>
    <n v="0"/>
    <n v="3250063.5"/>
    <n v="1.46E-4"/>
    <n v="474.50927100000001"/>
    <n v="5029.118418"/>
  </r>
  <r>
    <x v="9"/>
    <x v="27"/>
    <s v="010-Weber Basin Water - Riverdale"/>
    <x v="64"/>
    <n v="9600"/>
    <n v="0"/>
    <n v="46006153"/>
    <n v="0"/>
    <n v="0"/>
    <n v="0"/>
    <m/>
    <n v="0"/>
    <n v="0"/>
    <n v="0"/>
    <n v="0"/>
    <n v="4333418"/>
    <n v="0"/>
    <n v="0"/>
    <n v="0"/>
    <n v="0"/>
    <n v="0"/>
  </r>
  <r>
    <x v="9"/>
    <x v="27"/>
    <s v="018-North Davis Sewer Distr"/>
    <x v="64"/>
    <n v="9600"/>
    <n v="0.75"/>
    <n v="46006153"/>
    <n v="0"/>
    <n v="34504614.75"/>
    <n v="0"/>
    <m/>
    <n v="0"/>
    <n v="34504614.75"/>
    <n v="6.8199999999999999E-4"/>
    <n v="23532.147259500001"/>
    <n v="4333418"/>
    <n v="0"/>
    <n v="3250063.5"/>
    <n v="7.6900000000000004E-4"/>
    <n v="2499.2988315000002"/>
    <n v="26031.446091000002"/>
  </r>
  <r>
    <x v="9"/>
    <x v="27"/>
    <s v="032-Riverdale City"/>
    <x v="64"/>
    <n v="9600"/>
    <n v="1"/>
    <n v="46006153"/>
    <n v="0"/>
    <n v="46006153"/>
    <n v="0"/>
    <m/>
    <n v="0"/>
    <n v="46006153"/>
    <n v="8.4800000000000001E-4"/>
    <n v="39013.217744000001"/>
    <n v="4333418"/>
    <n v="0"/>
    <n v="4333418"/>
    <n v="9.2100000000000005E-4"/>
    <n v="3991.0779780000003"/>
    <n v="43004.295722000003"/>
  </r>
  <r>
    <x v="9"/>
    <x v="27"/>
    <s v="038-Weber / Morgan Health              "/>
    <x v="64"/>
    <n v="9600"/>
    <n v="1"/>
    <n v="46006153"/>
    <n v="0"/>
    <n v="46006153"/>
    <n v="0"/>
    <m/>
    <n v="0"/>
    <n v="46006153"/>
    <n v="8.2000000000000001E-5"/>
    <n v="3772.5045460000001"/>
    <n v="4333418"/>
    <n v="0"/>
    <n v="4333418"/>
    <n v="9.2E-5"/>
    <n v="398.67445600000002"/>
    <n v="4171.1790019999999"/>
  </r>
  <r>
    <x v="9"/>
    <x v="27"/>
    <s v="055-Paramedic Fund                     "/>
    <x v="64"/>
    <n v="9600"/>
    <n v="1"/>
    <n v="46006153"/>
    <n v="0"/>
    <n v="46006153"/>
    <n v="0"/>
    <m/>
    <n v="0"/>
    <n v="46006153"/>
    <n v="1.36E-4"/>
    <n v="6256.836808"/>
    <n v="4333418"/>
    <n v="0"/>
    <n v="4333418"/>
    <n v="1.35E-4"/>
    <n v="585.01143000000002"/>
    <n v="6841.8482380000005"/>
  </r>
  <r>
    <x v="9"/>
    <x v="27"/>
    <s v="071-Assess &amp; Collect / State           "/>
    <x v="64"/>
    <n v="9600"/>
    <n v="0"/>
    <n v="46006153"/>
    <n v="0"/>
    <n v="0"/>
    <n v="0"/>
    <m/>
    <n v="0"/>
    <n v="0"/>
    <n v="1.2E-5"/>
    <n v="0"/>
    <n v="4333418"/>
    <n v="0"/>
    <n v="0"/>
    <n v="1.2E-5"/>
    <n v="0"/>
    <n v="0"/>
  </r>
  <r>
    <x v="9"/>
    <x v="27"/>
    <s v="072-Assess &amp; Collect / County          "/>
    <x v="64"/>
    <n v="9600"/>
    <n v="0"/>
    <n v="46006153"/>
    <n v="0"/>
    <n v="0"/>
    <n v="0"/>
    <m/>
    <n v="0"/>
    <n v="0"/>
    <n v="2.14E-4"/>
    <n v="0"/>
    <n v="4333418"/>
    <n v="0"/>
    <n v="0"/>
    <n v="2.4000000000000001E-4"/>
    <n v="0"/>
    <n v="0"/>
  </r>
  <r>
    <x v="9"/>
    <x v="27"/>
    <s v="104-Weber School Judgment Levy"/>
    <x v="64"/>
    <n v="9600"/>
    <n v="0.75"/>
    <n v="46006153"/>
    <n v="0"/>
    <n v="34504614.75"/>
    <n v="0"/>
    <m/>
    <n v="0"/>
    <n v="34504614.75"/>
    <n v="0"/>
    <n v="0"/>
    <n v="4333418"/>
    <n v="0"/>
    <n v="3250063.5"/>
    <n v="0"/>
    <n v="0"/>
    <n v="0"/>
  </r>
  <r>
    <x v="9"/>
    <x v="27"/>
    <s v="117-Weber Area 911 And Em Serv         "/>
    <x v="64"/>
    <n v="9600"/>
    <n v="0.75"/>
    <n v="46006153"/>
    <n v="0"/>
    <n v="34504614.75"/>
    <n v="0"/>
    <m/>
    <n v="0"/>
    <n v="34504614.75"/>
    <n v="2.1499999999999999E-4"/>
    <n v="7418.49217125"/>
    <n v="4333418"/>
    <n v="0"/>
    <n v="3250063.5"/>
    <n v="2.41E-4"/>
    <n v="783.26530349999996"/>
    <n v="8201.7574747500003"/>
  </r>
  <r>
    <x v="9"/>
    <x v="27"/>
    <s v="137-Charter School Weber"/>
    <x v="64"/>
    <n v="9600"/>
    <n v="0.75"/>
    <n v="46006153"/>
    <n v="0"/>
    <n v="34504614.75"/>
    <n v="0"/>
    <m/>
    <n v="0"/>
    <n v="34504614.75"/>
    <n v="6.6000000000000005E-5"/>
    <n v="2277.3045735000001"/>
    <n v="4333418"/>
    <n v="0"/>
    <n v="3250063.5"/>
    <n v="6.2000000000000003E-5"/>
    <n v="201.50393700000001"/>
    <n v="2478.8085105"/>
  </r>
  <r>
    <x v="9"/>
    <x v="27"/>
    <s v="146-Weber County Flood Control"/>
    <x v="64"/>
    <n v="9600"/>
    <n v="1"/>
    <n v="46006153"/>
    <n v="0"/>
    <n v="46006153"/>
    <n v="0"/>
    <m/>
    <n v="0"/>
    <n v="46006153"/>
    <n v="4.6E-5"/>
    <n v="2116.283038"/>
    <n v="4333418"/>
    <n v="0"/>
    <n v="4333418"/>
    <n v="2.5999999999999998E-5"/>
    <n v="112.66886799999999"/>
    <n v="2228.9519060000002"/>
  </r>
  <r>
    <x v="9"/>
    <x v="27"/>
    <s v="149-MIDA Falcon Hill"/>
    <x v="64"/>
    <n v="9600"/>
    <n v="1"/>
    <n v="46006153"/>
    <n v="0"/>
    <n v="46006153"/>
    <n v="0"/>
    <m/>
    <n v="0"/>
    <n v="46006153"/>
    <n v="0"/>
    <n v="0"/>
    <n v="4333418"/>
    <n v="0"/>
    <n v="4333418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40897-0D8A-4B82-9BFB-F706C5339758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GENCY/Project Area">
  <location ref="A4:B53" firstHeaderRow="1" firstDataRow="1" firstDataCol="1"/>
  <pivotFields count="21">
    <pivotField axis="axisRow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 insertBlankRow="1">
      <items count="29">
        <item x="4"/>
        <item x="5"/>
        <item x="6"/>
        <item x="7"/>
        <item x="24"/>
        <item x="20"/>
        <item x="25"/>
        <item x="8"/>
        <item x="21"/>
        <item x="2"/>
        <item x="9"/>
        <item x="22"/>
        <item x="10"/>
        <item x="18"/>
        <item x="17"/>
        <item x="11"/>
        <item x="12"/>
        <item x="26"/>
        <item x="13"/>
        <item x="0"/>
        <item x="14"/>
        <item x="3"/>
        <item x="19"/>
        <item x="1"/>
        <item x="23"/>
        <item x="15"/>
        <item x="16"/>
        <item x="27"/>
        <item t="default"/>
      </items>
    </pivotField>
    <pivotField subtotalTop="0" showAll="0" insertBlankRow="1" sortType="ascending"/>
    <pivotField subtotalTop="0" showAll="0" insertBlankRow="1"/>
    <pivotField showAll="0" insertBlankRow="1" defaultSubtotal="0"/>
    <pivotField subtotalTop="0" showAll="0" insertBlankRow="1"/>
    <pivotField subtotalTop="0" showAll="0" insertBlankRow="1"/>
    <pivotField subtotalTop="0" showAll="0" insertBlankRow="1"/>
    <pivotField numFmtId="164" showAll="0" insertBlankRow="1" defaultSubtotal="0"/>
    <pivotField subtotalTop="0" showAll="0" insertBlankRow="1"/>
    <pivotField subtotalTop="0" showAll="0" insertBlankRow="1"/>
    <pivotField numFmtId="3" showAll="0" insertBlankRow="1" defaultSubtotal="0"/>
    <pivotField numFmtId="164" showAll="0" insertBlankRow="1" defaultSubtotal="0"/>
    <pivotField numFmtId="166" subtotalTop="0" showAll="0" insertBlankRow="1"/>
    <pivotField showAll="0" insertBlankRow="1" defaultSubtotal="0"/>
    <pivotField numFmtId="3" subtotalTop="0" showAll="0" insertBlankRow="1"/>
    <pivotField subtotalTop="0" showAll="0" insertBlankRow="1"/>
    <pivotField subtotalTop="0" showAll="0" insertBlankRow="1"/>
    <pivotField numFmtId="165" subtotalTop="0" showAll="0" insertBlankRow="1"/>
    <pivotField numFmtId="44" subtotalTop="0" showAll="0" insertBlankRow="1"/>
    <pivotField dataField="1" numFmtId="44" subtotalTop="0" showAll="0" insertBlankRow="1"/>
  </pivotFields>
  <rowFields count="2">
    <field x="0"/>
    <field x="1"/>
  </rowFields>
  <rowItems count="49">
    <i>
      <x/>
    </i>
    <i r="1">
      <x v="19"/>
    </i>
    <i r="1">
      <x v="23"/>
    </i>
    <i t="blank">
      <x/>
    </i>
    <i>
      <x v="1"/>
    </i>
    <i r="1">
      <x v="27"/>
    </i>
    <i t="blank">
      <x v="1"/>
    </i>
    <i>
      <x v="2"/>
    </i>
    <i r="1">
      <x v="9"/>
    </i>
    <i r="1">
      <x v="21"/>
    </i>
    <i t="blank">
      <x v="2"/>
    </i>
    <i>
      <x v="3"/>
    </i>
    <i r="1">
      <x/>
    </i>
    <i r="1">
      <x v="1"/>
    </i>
    <i r="1">
      <x v="2"/>
    </i>
    <i r="1">
      <x v="3"/>
    </i>
    <i r="1">
      <x v="7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5"/>
    </i>
    <i r="1">
      <x v="26"/>
    </i>
    <i t="blank">
      <x v="3"/>
    </i>
    <i>
      <x v="4"/>
    </i>
    <i r="1">
      <x v="14"/>
    </i>
    <i t="blank">
      <x v="4"/>
    </i>
    <i>
      <x v="5"/>
    </i>
    <i r="1">
      <x v="13"/>
    </i>
    <i r="1">
      <x v="22"/>
    </i>
    <i t="blank">
      <x v="5"/>
    </i>
    <i>
      <x v="6"/>
    </i>
    <i r="1">
      <x v="5"/>
    </i>
    <i r="1">
      <x v="8"/>
    </i>
    <i t="blank">
      <x v="6"/>
    </i>
    <i>
      <x v="7"/>
    </i>
    <i r="1">
      <x v="11"/>
    </i>
    <i r="1">
      <x v="24"/>
    </i>
    <i t="blank">
      <x v="7"/>
    </i>
    <i>
      <x v="8"/>
    </i>
    <i r="1">
      <x v="4"/>
    </i>
    <i r="1">
      <x v="6"/>
    </i>
    <i t="blank">
      <x v="8"/>
    </i>
    <i>
      <x v="9"/>
    </i>
    <i r="1">
      <x v="17"/>
    </i>
    <i t="blank">
      <x v="9"/>
    </i>
    <i t="grand">
      <x/>
    </i>
  </rowItems>
  <colItems count="1">
    <i/>
  </colItems>
  <dataFields count="1">
    <dataField name="TOTAL TO AGENCY" fld="20" baseField="0" baseItem="0" numFmtId="170"/>
  </dataFields>
  <formats count="1"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InsertBlankRowDefault="1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AE2409-B539-4C1B-BF79-3EC58B6F7D74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GENCY/Project Area/Tax Area(s)">
  <location ref="A4:D136" firstHeaderRow="0" firstDataRow="1" firstDataCol="1"/>
  <pivotFields count="21">
    <pivotField axis="axisRow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 insertBlankRow="1">
      <items count="29">
        <item x="4"/>
        <item x="5"/>
        <item x="6"/>
        <item x="7"/>
        <item x="24"/>
        <item x="20"/>
        <item x="25"/>
        <item x="8"/>
        <item x="21"/>
        <item x="2"/>
        <item x="9"/>
        <item x="22"/>
        <item x="10"/>
        <item x="18"/>
        <item x="17"/>
        <item x="11"/>
        <item x="12"/>
        <item x="26"/>
        <item x="13"/>
        <item x="0"/>
        <item x="14"/>
        <item x="3"/>
        <item x="19"/>
        <item x="1"/>
        <item x="23"/>
        <item x="15"/>
        <item x="16"/>
        <item x="27"/>
        <item t="default"/>
      </items>
    </pivotField>
    <pivotField subtotalTop="0" showAll="0" insertBlankRow="1" sortType="ascending"/>
    <pivotField axis="axisRow" subtotalTop="0" showAll="0" insertBlankRow="1">
      <items count="66">
        <item x="8"/>
        <item x="10"/>
        <item x="12"/>
        <item x="14"/>
        <item x="53"/>
        <item x="48"/>
        <item x="55"/>
        <item x="16"/>
        <item x="18"/>
        <item x="49"/>
        <item x="3"/>
        <item x="19"/>
        <item x="50"/>
        <item x="21"/>
        <item x="43"/>
        <item x="42"/>
        <item x="40"/>
        <item x="37"/>
        <item x="39"/>
        <item x="23"/>
        <item x="25"/>
        <item x="26"/>
        <item x="57"/>
        <item x="58"/>
        <item x="59"/>
        <item x="60"/>
        <item x="27"/>
        <item x="0"/>
        <item x="30"/>
        <item x="28"/>
        <item x="29"/>
        <item x="31"/>
        <item x="5"/>
        <item x="7"/>
        <item x="6"/>
        <item x="45"/>
        <item x="46"/>
        <item x="47"/>
        <item x="2"/>
        <item x="52"/>
        <item x="32"/>
        <item x="33"/>
        <item x="34"/>
        <item x="35"/>
        <item x="36"/>
        <item x="22"/>
        <item x="9"/>
        <item x="20"/>
        <item x="13"/>
        <item x="15"/>
        <item x="11"/>
        <item x="51"/>
        <item x="17"/>
        <item x="56"/>
        <item x="24"/>
        <item x="1"/>
        <item x="54"/>
        <item x="4"/>
        <item x="44"/>
        <item x="41"/>
        <item x="38"/>
        <item x="61"/>
        <item x="62"/>
        <item x="63"/>
        <item x="64"/>
        <item t="default"/>
      </items>
    </pivotField>
    <pivotField showAll="0" insertBlankRow="1" defaultSubtotal="0"/>
    <pivotField subtotalTop="0" showAll="0" insertBlankRow="1"/>
    <pivotField subtotalTop="0" showAll="0" insertBlankRow="1"/>
    <pivotField subtotalTop="0" showAll="0" insertBlankRow="1"/>
    <pivotField numFmtId="164" showAll="0" insertBlankRow="1" defaultSubtotal="0"/>
    <pivotField subtotalTop="0" showAll="0" insertBlankRow="1"/>
    <pivotField subtotalTop="0" showAll="0" insertBlankRow="1"/>
    <pivotField numFmtId="3" showAll="0" insertBlankRow="1" defaultSubtotal="0"/>
    <pivotField numFmtId="164" showAll="0" insertBlankRow="1" defaultSubtotal="0"/>
    <pivotField numFmtId="166" subtotalTop="0" showAll="0" insertBlankRow="1"/>
    <pivotField dataField="1" showAll="0" insertBlankRow="1" defaultSubtotal="0"/>
    <pivotField numFmtId="3" subtotalTop="0" showAll="0" insertBlankRow="1"/>
    <pivotField subtotalTop="0" showAll="0" insertBlankRow="1"/>
    <pivotField subtotalTop="0" showAll="0" insertBlankRow="1"/>
    <pivotField numFmtId="165" subtotalTop="0" showAll="0" insertBlankRow="1"/>
    <pivotField dataField="1" numFmtId="44" subtotalTop="0" showAll="0" insertBlankRow="1"/>
    <pivotField dataField="1" numFmtId="44" subtotalTop="0" showAll="0" insertBlankRow="1"/>
  </pivotFields>
  <rowFields count="3">
    <field x="0"/>
    <field x="1"/>
    <field x="3"/>
  </rowFields>
  <rowItems count="132">
    <i>
      <x/>
    </i>
    <i r="1">
      <x v="19"/>
    </i>
    <i r="2">
      <x v="27"/>
    </i>
    <i r="2">
      <x v="55"/>
    </i>
    <i t="blank" r="1">
      <x v="19"/>
    </i>
    <i r="1">
      <x v="23"/>
    </i>
    <i r="2">
      <x v="38"/>
    </i>
    <i t="blank" r="1">
      <x v="23"/>
    </i>
    <i>
      <x v="1"/>
    </i>
    <i r="1">
      <x v="27"/>
    </i>
    <i r="2">
      <x v="64"/>
    </i>
    <i t="blank" r="1">
      <x v="27"/>
    </i>
    <i>
      <x v="2"/>
    </i>
    <i r="1">
      <x v="9"/>
    </i>
    <i r="2">
      <x v="10"/>
    </i>
    <i r="2">
      <x v="57"/>
    </i>
    <i t="blank" r="1">
      <x v="9"/>
    </i>
    <i r="1">
      <x v="21"/>
    </i>
    <i r="2">
      <x v="32"/>
    </i>
    <i r="2">
      <x v="33"/>
    </i>
    <i r="2">
      <x v="34"/>
    </i>
    <i t="blank" r="1">
      <x v="21"/>
    </i>
    <i>
      <x v="3"/>
    </i>
    <i r="1">
      <x/>
    </i>
    <i r="2">
      <x/>
    </i>
    <i r="2">
      <x v="46"/>
    </i>
    <i t="blank" r="1">
      <x/>
    </i>
    <i r="1">
      <x v="1"/>
    </i>
    <i r="2">
      <x v="1"/>
    </i>
    <i r="2">
      <x v="50"/>
    </i>
    <i t="blank" r="1">
      <x v="1"/>
    </i>
    <i r="1">
      <x v="2"/>
    </i>
    <i r="2">
      <x v="2"/>
    </i>
    <i r="2">
      <x v="48"/>
    </i>
    <i t="blank" r="1">
      <x v="2"/>
    </i>
    <i r="1">
      <x v="3"/>
    </i>
    <i r="2">
      <x v="3"/>
    </i>
    <i r="2">
      <x v="49"/>
    </i>
    <i t="blank" r="1">
      <x v="3"/>
    </i>
    <i r="1">
      <x v="7"/>
    </i>
    <i r="2">
      <x v="7"/>
    </i>
    <i r="2">
      <x v="8"/>
    </i>
    <i r="2">
      <x v="52"/>
    </i>
    <i t="blank" r="1">
      <x v="7"/>
    </i>
    <i r="1">
      <x v="10"/>
    </i>
    <i r="2">
      <x v="11"/>
    </i>
    <i r="2">
      <x v="47"/>
    </i>
    <i t="blank" r="1">
      <x v="10"/>
    </i>
    <i r="1">
      <x v="12"/>
    </i>
    <i r="2">
      <x v="13"/>
    </i>
    <i r="2">
      <x v="45"/>
    </i>
    <i t="blank" r="1">
      <x v="12"/>
    </i>
    <i r="1">
      <x v="15"/>
    </i>
    <i r="2">
      <x v="19"/>
    </i>
    <i r="2">
      <x v="54"/>
    </i>
    <i t="blank" r="1">
      <x v="15"/>
    </i>
    <i r="1">
      <x v="16"/>
    </i>
    <i r="2">
      <x v="20"/>
    </i>
    <i r="2">
      <x v="21"/>
    </i>
    <i t="blank" r="1">
      <x v="16"/>
    </i>
    <i r="1">
      <x v="18"/>
    </i>
    <i r="2">
      <x v="26"/>
    </i>
    <i t="blank" r="1">
      <x v="18"/>
    </i>
    <i r="1">
      <x v="20"/>
    </i>
    <i r="2">
      <x v="28"/>
    </i>
    <i r="2">
      <x v="29"/>
    </i>
    <i r="2">
      <x v="30"/>
    </i>
    <i r="2">
      <x v="31"/>
    </i>
    <i t="blank" r="1">
      <x v="20"/>
    </i>
    <i r="1">
      <x v="25"/>
    </i>
    <i r="2">
      <x v="40"/>
    </i>
    <i r="2">
      <x v="41"/>
    </i>
    <i r="2">
      <x v="42"/>
    </i>
    <i t="blank" r="1">
      <x v="25"/>
    </i>
    <i r="1">
      <x v="26"/>
    </i>
    <i r="2">
      <x v="43"/>
    </i>
    <i r="2">
      <x v="44"/>
    </i>
    <i t="blank" r="1">
      <x v="26"/>
    </i>
    <i>
      <x v="4"/>
    </i>
    <i r="1">
      <x v="14"/>
    </i>
    <i r="2">
      <x v="15"/>
    </i>
    <i r="2">
      <x v="16"/>
    </i>
    <i r="2">
      <x v="17"/>
    </i>
    <i r="2">
      <x v="18"/>
    </i>
    <i r="2">
      <x v="59"/>
    </i>
    <i r="2">
      <x v="60"/>
    </i>
    <i t="blank" r="1">
      <x v="14"/>
    </i>
    <i>
      <x v="5"/>
    </i>
    <i r="1">
      <x v="13"/>
    </i>
    <i r="2">
      <x v="14"/>
    </i>
    <i r="2">
      <x v="58"/>
    </i>
    <i t="blank" r="1">
      <x v="13"/>
    </i>
    <i r="1">
      <x v="22"/>
    </i>
    <i r="2">
      <x v="35"/>
    </i>
    <i r="2">
      <x v="36"/>
    </i>
    <i r="2">
      <x v="37"/>
    </i>
    <i t="blank" r="1">
      <x v="22"/>
    </i>
    <i>
      <x v="6"/>
    </i>
    <i r="1">
      <x v="5"/>
    </i>
    <i r="2">
      <x v="5"/>
    </i>
    <i t="blank" r="1">
      <x v="5"/>
    </i>
    <i r="1">
      <x v="8"/>
    </i>
    <i r="2">
      <x v="9"/>
    </i>
    <i t="blank" r="1">
      <x v="8"/>
    </i>
    <i>
      <x v="7"/>
    </i>
    <i r="1">
      <x v="11"/>
    </i>
    <i r="2">
      <x v="12"/>
    </i>
    <i r="2">
      <x v="51"/>
    </i>
    <i t="blank" r="1">
      <x v="11"/>
    </i>
    <i r="1">
      <x v="24"/>
    </i>
    <i r="2">
      <x v="39"/>
    </i>
    <i t="blank" r="1">
      <x v="24"/>
    </i>
    <i>
      <x v="8"/>
    </i>
    <i r="1">
      <x v="4"/>
    </i>
    <i r="2">
      <x v="4"/>
    </i>
    <i r="2">
      <x v="56"/>
    </i>
    <i t="blank" r="1">
      <x v="4"/>
    </i>
    <i r="1">
      <x v="6"/>
    </i>
    <i r="2">
      <x v="6"/>
    </i>
    <i r="2">
      <x v="53"/>
    </i>
    <i t="blank" r="1">
      <x v="6"/>
    </i>
    <i>
      <x v="9"/>
    </i>
    <i r="1">
      <x v="17"/>
    </i>
    <i r="2">
      <x v="22"/>
    </i>
    <i r="2">
      <x v="23"/>
    </i>
    <i r="2">
      <x v="24"/>
    </i>
    <i r="2">
      <x v="25"/>
    </i>
    <i r="2">
      <x v="61"/>
    </i>
    <i r="2">
      <x v="62"/>
    </i>
    <i r="2">
      <x v="63"/>
    </i>
    <i t="blank" r="1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al/State Increment" fld="14" baseField="11" baseItem="29" numFmtId="170"/>
    <dataField name="Unsecure Increment" fld="19" baseField="0" baseItem="0" numFmtId="170"/>
    <dataField name="TOTAL TO AGENCY" fld="20" baseField="0" baseItem="0" numFmtId="170"/>
  </dataFields>
  <formats count="5">
    <format dxfId="5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53">
      <pivotArea outline="0" fieldPosition="0">
        <references count="1">
          <reference field="4294967294" count="1">
            <x v="0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InsertBlankRowDefault="1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38BFA7-C9EA-47A5-8B0B-CA79542BBB43}" name="PivotTable1" cacheId="0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WEBER COUNTY">
  <location ref="A4:B14" firstHeaderRow="1" firstDataRow="1" firstDataCol="1"/>
  <pivotFields count="20">
    <pivotField showAll="0"/>
    <pivotField axis="axisRow" showAll="0">
      <items count="79">
        <item x="0"/>
        <item x="1"/>
        <item x="2"/>
        <item h="1" x="30"/>
        <item h="1" x="3"/>
        <item h="1" x="4"/>
        <item h="1" x="5"/>
        <item h="1" x="6"/>
        <item h="1" x="31"/>
        <item h="1" x="54"/>
        <item h="1" x="64"/>
        <item h="1" x="60"/>
        <item h="1" x="7"/>
        <item h="1" x="8"/>
        <item h="1" x="40"/>
        <item h="1" x="24"/>
        <item h="1" x="72"/>
        <item h="1" x="25"/>
        <item h="1" x="32"/>
        <item h="1" x="52"/>
        <item h="1" x="55"/>
        <item h="1" x="61"/>
        <item h="1" x="65"/>
        <item h="1" x="69"/>
        <item h="1" x="9"/>
        <item x="10"/>
        <item h="1" x="11"/>
        <item h="1" x="75"/>
        <item h="1" x="33"/>
        <item h="1" x="46"/>
        <item x="12"/>
        <item h="1" x="13"/>
        <item h="1" x="48"/>
        <item h="1" x="14"/>
        <item x="15"/>
        <item h="1" x="36"/>
        <item h="1" x="37"/>
        <item h="1" x="38"/>
        <item h="1" x="70"/>
        <item h="1" x="62"/>
        <item h="1" x="71"/>
        <item h="1" x="39"/>
        <item h="1" x="63"/>
        <item h="1" x="26"/>
        <item h="1" x="41"/>
        <item h="1" x="66"/>
        <item h="1" x="59"/>
        <item x="22"/>
        <item x="73"/>
        <item h="1" x="51"/>
        <item h="1" x="16"/>
        <item h="1" x="42"/>
        <item h="1" x="67"/>
        <item h="1" x="58"/>
        <item h="1" x="56"/>
        <item h="1" x="53"/>
        <item h="1" x="17"/>
        <item h="1" x="18"/>
        <item h="1" x="27"/>
        <item h="1" x="34"/>
        <item h="1" x="28"/>
        <item h="1" x="43"/>
        <item h="1" x="44"/>
        <item h="1" x="74"/>
        <item h="1" x="45"/>
        <item h="1" x="19"/>
        <item h="1" x="20"/>
        <item h="1" x="47"/>
        <item h="1" x="29"/>
        <item h="1" x="57"/>
        <item h="1" x="23"/>
        <item h="1" x="35"/>
        <item h="1" x="21"/>
        <item h="1" x="68"/>
        <item h="1" x="49"/>
        <item h="1" x="50"/>
        <item x="76"/>
        <item h="1" x="77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1"/>
  </rowFields>
  <rowItems count="10">
    <i>
      <x/>
    </i>
    <i>
      <x v="1"/>
    </i>
    <i>
      <x v="2"/>
    </i>
    <i>
      <x v="25"/>
    </i>
    <i>
      <x v="30"/>
    </i>
    <i>
      <x v="34"/>
    </i>
    <i>
      <x v="47"/>
    </i>
    <i>
      <x v="48"/>
    </i>
    <i>
      <x v="76"/>
    </i>
    <i t="grand">
      <x/>
    </i>
  </rowItems>
  <colItems count="1">
    <i/>
  </colItems>
  <dataFields count="1">
    <dataField name="Sum of Total Increment to Agency" fld="19" baseField="6" baseItem="18" numFmtId="44"/>
  </dataFields>
  <formats count="5">
    <format dxfId="34">
      <pivotArea field="1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outline="0" fieldPosition="0">
        <references count="1">
          <reference field="4294967294" count="1">
            <x v="0"/>
          </reference>
        </references>
      </pivotArea>
    </format>
    <format dxfId="3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7F0D56-CC29-4816-B086-7BA25E285EE3}" name="PivotTable4" cacheId="0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OTHER DISTRICTS">
  <location ref="A34:B48" firstHeaderRow="1" firstDataRow="1" firstDataCol="1"/>
  <pivotFields count="20">
    <pivotField showAll="0"/>
    <pivotField axis="axisRow" showAll="0">
      <items count="79">
        <item h="1" x="0"/>
        <item h="1" x="1"/>
        <item h="1" x="2"/>
        <item h="1" x="30"/>
        <item h="1" x="35"/>
        <item h="1" x="3"/>
        <item h="1" x="4"/>
        <item x="5"/>
        <item x="6"/>
        <item x="31"/>
        <item h="1" x="54"/>
        <item h="1" x="64"/>
        <item x="60"/>
        <item x="7"/>
        <item x="8"/>
        <item x="40"/>
        <item x="24"/>
        <item h="1" x="72"/>
        <item h="1" x="25"/>
        <item h="1" x="32"/>
        <item h="1" x="52"/>
        <item h="1" x="55"/>
        <item h="1" x="61"/>
        <item h="1" x="65"/>
        <item h="1" x="69"/>
        <item h="1" x="9"/>
        <item h="1" x="10"/>
        <item h="1" x="11"/>
        <item h="1" x="75"/>
        <item h="1" x="33"/>
        <item h="1" x="46"/>
        <item h="1" x="12"/>
        <item x="13"/>
        <item h="1" x="48"/>
        <item x="14"/>
        <item h="1" x="15"/>
        <item h="1" x="36"/>
        <item h="1" x="37"/>
        <item h="1" x="38"/>
        <item h="1" x="70"/>
        <item h="1" x="62"/>
        <item h="1" x="71"/>
        <item h="1" x="39"/>
        <item h="1" x="63"/>
        <item h="1" x="26"/>
        <item h="1" x="41"/>
        <item h="1" x="66"/>
        <item h="1" x="59"/>
        <item h="1" x="73"/>
        <item h="1" x="51"/>
        <item h="1" x="16"/>
        <item h="1" x="42"/>
        <item h="1" x="67"/>
        <item h="1" x="58"/>
        <item h="1" x="56"/>
        <item h="1" x="53"/>
        <item x="17"/>
        <item x="18"/>
        <item h="1" x="27"/>
        <item h="1" x="34"/>
        <item x="28"/>
        <item h="1" x="43"/>
        <item h="1" x="44"/>
        <item h="1" x="74"/>
        <item h="1" x="45"/>
        <item h="1" x="19"/>
        <item h="1" x="20"/>
        <item h="1" x="47"/>
        <item h="1" x="29"/>
        <item h="1" x="57"/>
        <item h="1" x="23"/>
        <item h="1" x="21"/>
        <item h="1" x="68"/>
        <item h="1" x="49"/>
        <item h="1" x="50"/>
        <item h="1" x="22"/>
        <item h="1" x="76"/>
        <item h="1" x="77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1"/>
  </rowFields>
  <rowItems count="14">
    <i>
      <x v="7"/>
    </i>
    <i>
      <x v="8"/>
    </i>
    <i>
      <x v="9"/>
    </i>
    <i>
      <x v="12"/>
    </i>
    <i>
      <x v="13"/>
    </i>
    <i>
      <x v="14"/>
    </i>
    <i>
      <x v="15"/>
    </i>
    <i>
      <x v="16"/>
    </i>
    <i>
      <x v="32"/>
    </i>
    <i>
      <x v="34"/>
    </i>
    <i>
      <x v="56"/>
    </i>
    <i>
      <x v="57"/>
    </i>
    <i>
      <x v="60"/>
    </i>
    <i t="grand">
      <x/>
    </i>
  </rowItems>
  <colItems count="1">
    <i/>
  </colItems>
  <dataFields count="1">
    <dataField name="Sum of Total Increment to Agency" fld="19" baseField="6" baseItem="18" numFmtId="44"/>
  </dataFields>
  <formats count="5">
    <format dxfId="39">
      <pivotArea field="1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outline="0" axis="axisValues" fieldPosition="0"/>
    </format>
    <format dxfId="36">
      <pivotArea outline="0" fieldPosition="0">
        <references count="1">
          <reference field="4294967294" count="1">
            <x v="0"/>
          </reference>
        </references>
      </pivotArea>
    </format>
    <format dxfId="3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5F3FBB-F9F5-445B-8619-3F855E5DA97F}" name="PivotTable3" cacheId="0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CITIES">
  <location ref="A23:B32" firstHeaderRow="1" firstDataRow="1" firstDataCol="1"/>
  <pivotFields count="20">
    <pivotField showAll="0"/>
    <pivotField axis="axisRow" showAll="0">
      <items count="79">
        <item h="1" x="0"/>
        <item h="1" x="1"/>
        <item h="1" x="2"/>
        <item h="1" x="30"/>
        <item h="1" x="35"/>
        <item h="1" x="3"/>
        <item h="1" x="4"/>
        <item h="1" x="5"/>
        <item h="1" x="6"/>
        <item h="1" x="31"/>
        <item h="1" x="54"/>
        <item h="1" x="64"/>
        <item h="1" x="60"/>
        <item h="1" x="7"/>
        <item h="1" x="8"/>
        <item h="1" x="40"/>
        <item h="1" x="24"/>
        <item h="1" x="72"/>
        <item x="25"/>
        <item x="32"/>
        <item x="52"/>
        <item x="55"/>
        <item x="61"/>
        <item x="65"/>
        <item x="69"/>
        <item x="9"/>
        <item h="1" x="10"/>
        <item h="1" x="11"/>
        <item h="1" x="75"/>
        <item h="1" x="33"/>
        <item h="1" x="46"/>
        <item h="1" x="12"/>
        <item h="1" x="13"/>
        <item h="1" x="48"/>
        <item h="1" x="14"/>
        <item h="1" x="15"/>
        <item h="1" x="36"/>
        <item h="1" x="37"/>
        <item h="1" x="38"/>
        <item h="1" x="70"/>
        <item h="1" x="62"/>
        <item h="1" x="71"/>
        <item h="1" x="39"/>
        <item h="1" x="63"/>
        <item h="1" x="26"/>
        <item h="1" x="41"/>
        <item h="1" x="66"/>
        <item h="1" x="59"/>
        <item h="1" x="73"/>
        <item h="1" x="51"/>
        <item h="1" x="16"/>
        <item h="1" x="42"/>
        <item h="1" x="67"/>
        <item h="1" x="58"/>
        <item h="1" x="56"/>
        <item h="1" x="53"/>
        <item h="1" x="17"/>
        <item h="1" x="18"/>
        <item h="1" x="27"/>
        <item h="1" x="34"/>
        <item h="1" x="28"/>
        <item h="1" x="43"/>
        <item h="1" x="44"/>
        <item h="1" x="74"/>
        <item h="1" x="45"/>
        <item h="1" x="19"/>
        <item h="1" x="20"/>
        <item h="1" x="47"/>
        <item h="1" x="29"/>
        <item h="1" x="57"/>
        <item h="1" x="23"/>
        <item h="1" x="21"/>
        <item h="1" x="68"/>
        <item h="1" x="49"/>
        <item h="1" x="50"/>
        <item h="1" x="22"/>
        <item h="1" x="76"/>
        <item h="1" x="77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1"/>
  </rowFields>
  <rowItems count="9"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Total Increment to Agency" fld="19" baseField="6" baseItem="18" numFmtId="44"/>
  </dataFields>
  <formats count="5">
    <format dxfId="44">
      <pivotArea field="1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outline="0" axis="axisValues" fieldPosition="0"/>
    </format>
    <format dxfId="41">
      <pivotArea outline="0" fieldPosition="0">
        <references count="1">
          <reference field="4294967294" count="1">
            <x v="0"/>
          </reference>
        </references>
      </pivotArea>
    </format>
    <format dxfId="4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77CDE7-1CB2-4161-B505-5641FEB11E67}" name="PivotTable2" cacheId="0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SCHOOL DISTRICTS">
  <location ref="A16:B21" firstHeaderRow="1" firstDataRow="1" firstDataCol="1"/>
  <pivotFields count="20">
    <pivotField showAll="0"/>
    <pivotField axis="axisRow" showAll="0">
      <items count="79">
        <item h="1" x="0"/>
        <item h="1" x="1"/>
        <item h="1" x="2"/>
        <item x="30"/>
        <item x="35"/>
        <item x="3"/>
        <item h="1" x="4"/>
        <item h="1" x="5"/>
        <item h="1" x="6"/>
        <item h="1" x="31"/>
        <item h="1" x="54"/>
        <item h="1" x="64"/>
        <item h="1" x="60"/>
        <item h="1" x="7"/>
        <item h="1" x="8"/>
        <item h="1" x="40"/>
        <item h="1" x="24"/>
        <item h="1" x="72"/>
        <item h="1" x="25"/>
        <item h="1" x="32"/>
        <item h="1" x="52"/>
        <item h="1" x="55"/>
        <item h="1" x="61"/>
        <item h="1" x="65"/>
        <item h="1" x="69"/>
        <item h="1" x="9"/>
        <item h="1" x="10"/>
        <item h="1" x="11"/>
        <item h="1" x="75"/>
        <item h="1" x="33"/>
        <item h="1" x="46"/>
        <item h="1" x="12"/>
        <item h="1" x="13"/>
        <item h="1" x="48"/>
        <item h="1" x="14"/>
        <item h="1" x="15"/>
        <item h="1" x="36"/>
        <item h="1" x="37"/>
        <item h="1" x="38"/>
        <item h="1" x="70"/>
        <item h="1" x="62"/>
        <item h="1" x="71"/>
        <item h="1" x="39"/>
        <item h="1" x="63"/>
        <item h="1" x="26"/>
        <item h="1" x="41"/>
        <item h="1" x="66"/>
        <item h="1" x="59"/>
        <item h="1" x="73"/>
        <item h="1" x="51"/>
        <item h="1" x="16"/>
        <item h="1" x="42"/>
        <item h="1" x="67"/>
        <item h="1" x="58"/>
        <item h="1" x="56"/>
        <item h="1" x="53"/>
        <item h="1" x="17"/>
        <item h="1" x="18"/>
        <item h="1" x="27"/>
        <item h="1" x="34"/>
        <item h="1" x="28"/>
        <item h="1" x="43"/>
        <item h="1" x="44"/>
        <item h="1" x="74"/>
        <item h="1" x="45"/>
        <item h="1" x="19"/>
        <item h="1" x="20"/>
        <item h="1" x="47"/>
        <item h="1" x="29"/>
        <item h="1" x="57"/>
        <item h="1" x="23"/>
        <item x="21"/>
        <item h="1" x="68"/>
        <item h="1" x="49"/>
        <item h="1" x="50"/>
        <item h="1" x="22"/>
        <item h="1" x="76"/>
        <item h="1" x="77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1"/>
  </rowFields>
  <rowItems count="5">
    <i>
      <x v="3"/>
    </i>
    <i>
      <x v="4"/>
    </i>
    <i>
      <x v="5"/>
    </i>
    <i>
      <x v="71"/>
    </i>
    <i t="grand">
      <x/>
    </i>
  </rowItems>
  <colItems count="1">
    <i/>
  </colItems>
  <dataFields count="1">
    <dataField name="Sum of Total Increment to Agency" fld="19" baseField="6" baseItem="18" numFmtId="44"/>
  </dataFields>
  <formats count="5">
    <format dxfId="49">
      <pivotArea field="1" type="button" dataOnly="0" labelOnly="1" outline="0" axis="axisRow" fieldPosition="0"/>
    </format>
    <format dxfId="48">
      <pivotArea dataOnly="0" labelOnly="1" outline="0" axis="axisValues" fieldPosition="0"/>
    </format>
    <format dxfId="47">
      <pivotArea dataOnly="0" labelOnly="1" outline="0" axis="axisValues" fieldPosition="0"/>
    </format>
    <format dxfId="46">
      <pivotArea outline="0" fieldPosition="0">
        <references count="1">
          <reference field="4294967294" count="1">
            <x v="0"/>
          </reference>
        </references>
      </pivotArea>
    </format>
    <format dxfId="4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F877FB-C351-4E65-8246-5A410AC587AD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ENTITY/RDA">
  <location ref="A4:D810" firstHeaderRow="0" firstDataRow="1" firstDataCol="1"/>
  <pivotFields count="20">
    <pivotField axis="axisRow" showAll="0">
      <items count="29">
        <item x="4"/>
        <item x="5"/>
        <item x="6"/>
        <item x="7"/>
        <item x="24"/>
        <item x="20"/>
        <item x="25"/>
        <item x="8"/>
        <item x="21"/>
        <item x="2"/>
        <item x="9"/>
        <item x="22"/>
        <item x="10"/>
        <item x="18"/>
        <item x="17"/>
        <item x="11"/>
        <item x="12"/>
        <item x="26"/>
        <item x="13"/>
        <item x="0"/>
        <item x="14"/>
        <item x="3"/>
        <item x="19"/>
        <item x="1"/>
        <item x="23"/>
        <item x="15"/>
        <item x="16"/>
        <item x="27"/>
        <item t="default"/>
      </items>
    </pivotField>
    <pivotField axis="axisRow" subtotalTop="0" showAll="0" insertBlankRow="1" sortType="ascending">
      <items count="79">
        <item x="0"/>
        <item x="1"/>
        <item x="2"/>
        <item x="30"/>
        <item x="3"/>
        <item x="4"/>
        <item x="5"/>
        <item x="6"/>
        <item x="31"/>
        <item x="54"/>
        <item x="64"/>
        <item x="60"/>
        <item x="7"/>
        <item x="8"/>
        <item x="40"/>
        <item x="24"/>
        <item x="72"/>
        <item x="25"/>
        <item x="32"/>
        <item x="52"/>
        <item x="55"/>
        <item x="61"/>
        <item x="65"/>
        <item x="69"/>
        <item x="9"/>
        <item x="10"/>
        <item x="11"/>
        <item x="75"/>
        <item x="33"/>
        <item x="46"/>
        <item x="12"/>
        <item x="13"/>
        <item x="48"/>
        <item x="14"/>
        <item x="15"/>
        <item x="36"/>
        <item x="37"/>
        <item x="38"/>
        <item x="70"/>
        <item x="62"/>
        <item x="71"/>
        <item x="39"/>
        <item x="63"/>
        <item x="26"/>
        <item x="41"/>
        <item x="66"/>
        <item x="59"/>
        <item x="73"/>
        <item x="51"/>
        <item x="16"/>
        <item x="42"/>
        <item x="67"/>
        <item x="58"/>
        <item x="56"/>
        <item x="53"/>
        <item x="17"/>
        <item x="18"/>
        <item x="27"/>
        <item x="34"/>
        <item x="28"/>
        <item x="43"/>
        <item x="44"/>
        <item x="74"/>
        <item x="45"/>
        <item x="19"/>
        <item x="20"/>
        <item x="47"/>
        <item x="29"/>
        <item x="57"/>
        <item x="23"/>
        <item x="35"/>
        <item x="21"/>
        <item x="68"/>
        <item x="49"/>
        <item x="50"/>
        <item x="22"/>
        <item x="76"/>
        <item x="77"/>
        <item t="default"/>
      </items>
    </pivotField>
    <pivotField subtotalTop="0" showAll="0" insertBlankRow="1"/>
    <pivotField showAll="0" defaultSubtotal="0"/>
    <pivotField subtotalTop="0" showAll="0" insertBlankRow="1"/>
    <pivotField subtotalTop="0" showAll="0" insertBlankRow="1"/>
    <pivotField subtotalTop="0" showAll="0" insertBlankRow="1"/>
    <pivotField numFmtId="164" showAll="0" defaultSubtotal="0"/>
    <pivotField subtotalTop="0" showAll="0" insertBlankRow="1"/>
    <pivotField subtotalTop="0" showAll="0" insertBlankRow="1"/>
    <pivotField numFmtId="3" showAll="0" defaultSubtotal="0"/>
    <pivotField numFmtId="164" showAll="0" defaultSubtotal="0"/>
    <pivotField numFmtId="166" subtotalTop="0" showAll="0" insertBlankRow="1"/>
    <pivotField dataField="1" showAll="0" defaultSubtotal="0"/>
    <pivotField numFmtId="3" subtotalTop="0" showAll="0" insertBlankRow="1"/>
    <pivotField subtotalTop="0" showAll="0" insertBlankRow="1"/>
    <pivotField subtotalTop="0" showAll="0" insertBlankRow="1"/>
    <pivotField numFmtId="165" subtotalTop="0" showAll="0" insertBlankRow="1"/>
    <pivotField dataField="1" numFmtId="44" subtotalTop="0" showAll="0" insertBlankRow="1"/>
    <pivotField dataField="1" numFmtId="44" subtotalTop="0" showAll="0" insertBlankRow="1"/>
  </pivotFields>
  <rowFields count="2">
    <field x="1"/>
    <field x="0"/>
  </rowFields>
  <rowItems count="80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/>
    </i>
    <i t="blank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1"/>
    </i>
    <i t="blank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2"/>
    </i>
    <i t="blank">
      <x v="2"/>
    </i>
    <i>
      <x v="3"/>
    </i>
    <i r="1">
      <x/>
    </i>
    <i r="1">
      <x v="1"/>
    </i>
    <i r="1">
      <x v="2"/>
    </i>
    <i r="1">
      <x v="3"/>
    </i>
    <i r="1">
      <x v="7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5"/>
    </i>
    <i r="1">
      <x v="26"/>
    </i>
    <i t="default">
      <x v="3"/>
    </i>
    <i t="blank">
      <x v="3"/>
    </i>
    <i>
      <x v="4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3"/>
    </i>
    <i r="1">
      <x v="14"/>
    </i>
    <i r="1">
      <x v="17"/>
    </i>
    <i r="1">
      <x v="19"/>
    </i>
    <i r="1">
      <x v="21"/>
    </i>
    <i r="1">
      <x v="22"/>
    </i>
    <i r="1">
      <x v="23"/>
    </i>
    <i r="1">
      <x v="24"/>
    </i>
    <i r="1">
      <x v="27"/>
    </i>
    <i t="default">
      <x v="4"/>
    </i>
    <i t="blank">
      <x v="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5"/>
    </i>
    <i t="blank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6"/>
    </i>
    <i t="blank">
      <x v="6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7"/>
    </i>
    <i t="blank">
      <x v="7"/>
    </i>
    <i>
      <x v="8"/>
    </i>
    <i r="1">
      <x/>
    </i>
    <i r="1">
      <x v="1"/>
    </i>
    <i r="1">
      <x v="2"/>
    </i>
    <i r="1">
      <x v="3"/>
    </i>
    <i r="1">
      <x v="7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5"/>
    </i>
    <i r="1">
      <x v="26"/>
    </i>
    <i t="default">
      <x v="8"/>
    </i>
    <i t="blank">
      <x v="8"/>
    </i>
    <i>
      <x v="9"/>
    </i>
    <i r="1">
      <x v="13"/>
    </i>
    <i r="1">
      <x v="22"/>
    </i>
    <i r="1">
      <x v="27"/>
    </i>
    <i t="default">
      <x v="9"/>
    </i>
    <i t="blank">
      <x v="9"/>
    </i>
    <i>
      <x v="10"/>
    </i>
    <i r="1">
      <x v="11"/>
    </i>
    <i r="1">
      <x v="24"/>
    </i>
    <i t="default">
      <x v="10"/>
    </i>
    <i t="blank">
      <x v="10"/>
    </i>
    <i>
      <x v="11"/>
    </i>
    <i r="1">
      <x v="5"/>
    </i>
    <i r="1">
      <x v="8"/>
    </i>
    <i t="default">
      <x v="11"/>
    </i>
    <i t="blank">
      <x v="11"/>
    </i>
    <i>
      <x v="12"/>
    </i>
    <i r="1">
      <x v="14"/>
    </i>
    <i r="1">
      <x v="19"/>
    </i>
    <i r="1">
      <x v="23"/>
    </i>
    <i t="default">
      <x v="12"/>
    </i>
    <i t="blank">
      <x v="12"/>
    </i>
    <i>
      <x v="13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13"/>
    </i>
    <i t="blank">
      <x v="13"/>
    </i>
    <i>
      <x v="14"/>
    </i>
    <i r="1">
      <x v="5"/>
    </i>
    <i r="1">
      <x v="7"/>
    </i>
    <i r="1">
      <x v="8"/>
    </i>
    <i r="1">
      <x v="27"/>
    </i>
    <i t="default">
      <x v="14"/>
    </i>
    <i t="blank">
      <x v="14"/>
    </i>
    <i>
      <x v="15"/>
    </i>
    <i r="1">
      <x v="9"/>
    </i>
    <i r="1">
      <x v="14"/>
    </i>
    <i r="1">
      <x v="21"/>
    </i>
    <i t="default">
      <x v="15"/>
    </i>
    <i t="blank">
      <x v="15"/>
    </i>
    <i>
      <x v="16"/>
    </i>
    <i r="1">
      <x v="17"/>
    </i>
    <i t="default">
      <x v="16"/>
    </i>
    <i t="blank">
      <x v="16"/>
    </i>
    <i>
      <x v="17"/>
    </i>
    <i r="1">
      <x v="9"/>
    </i>
    <i r="1">
      <x v="21"/>
    </i>
    <i t="default">
      <x v="17"/>
    </i>
    <i t="blank">
      <x v="17"/>
    </i>
    <i>
      <x v="18"/>
    </i>
    <i r="1">
      <x/>
    </i>
    <i r="1">
      <x v="1"/>
    </i>
    <i r="1">
      <x v="2"/>
    </i>
    <i r="1">
      <x v="3"/>
    </i>
    <i r="1">
      <x v="7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5"/>
    </i>
    <i r="1">
      <x v="26"/>
    </i>
    <i t="default">
      <x v="18"/>
    </i>
    <i t="blank">
      <x v="18"/>
    </i>
    <i>
      <x v="19"/>
    </i>
    <i r="1">
      <x v="14"/>
    </i>
    <i t="default">
      <x v="19"/>
    </i>
    <i t="blank">
      <x v="19"/>
    </i>
    <i>
      <x v="20"/>
    </i>
    <i r="1">
      <x v="13"/>
    </i>
    <i r="1">
      <x v="22"/>
    </i>
    <i r="1">
      <x v="27"/>
    </i>
    <i t="default">
      <x v="20"/>
    </i>
    <i t="blank">
      <x v="20"/>
    </i>
    <i>
      <x v="21"/>
    </i>
    <i r="1">
      <x v="5"/>
    </i>
    <i r="1">
      <x v="8"/>
    </i>
    <i t="default">
      <x v="21"/>
    </i>
    <i t="blank">
      <x v="21"/>
    </i>
    <i>
      <x v="22"/>
    </i>
    <i r="1">
      <x v="11"/>
    </i>
    <i r="1">
      <x v="24"/>
    </i>
    <i t="default">
      <x v="22"/>
    </i>
    <i t="blank">
      <x v="22"/>
    </i>
    <i>
      <x v="23"/>
    </i>
    <i r="1">
      <x v="4"/>
    </i>
    <i r="1">
      <x v="6"/>
    </i>
    <i t="default">
      <x v="23"/>
    </i>
    <i t="blank">
      <x v="23"/>
    </i>
    <i>
      <x v="24"/>
    </i>
    <i r="1">
      <x v="19"/>
    </i>
    <i r="1">
      <x v="23"/>
    </i>
    <i t="default">
      <x v="24"/>
    </i>
    <i t="blank">
      <x v="2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25"/>
    </i>
    <i t="blank">
      <x v="25"/>
    </i>
    <i>
      <x v="26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7"/>
    </i>
    <i r="1">
      <x v="19"/>
    </i>
    <i r="1">
      <x v="21"/>
    </i>
    <i r="1">
      <x v="23"/>
    </i>
    <i r="1">
      <x v="24"/>
    </i>
    <i r="1">
      <x v="25"/>
    </i>
    <i r="1">
      <x v="26"/>
    </i>
    <i t="default">
      <x v="26"/>
    </i>
    <i t="blank">
      <x v="26"/>
    </i>
    <i>
      <x v="27"/>
    </i>
    <i r="1">
      <x v="17"/>
    </i>
    <i t="default">
      <x v="27"/>
    </i>
    <i t="blank">
      <x v="27"/>
    </i>
    <i>
      <x v="28"/>
    </i>
    <i r="1">
      <x/>
    </i>
    <i t="default">
      <x v="28"/>
    </i>
    <i t="blank">
      <x v="28"/>
    </i>
    <i>
      <x v="29"/>
    </i>
    <i r="1">
      <x v="20"/>
    </i>
    <i t="default">
      <x v="29"/>
    </i>
    <i t="blank">
      <x v="29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30"/>
    </i>
    <i t="blank">
      <x v="30"/>
    </i>
    <i>
      <x v="31"/>
    </i>
    <i r="1">
      <x v="17"/>
    </i>
    <i r="1">
      <x v="19"/>
    </i>
    <i r="1">
      <x v="23"/>
    </i>
    <i t="default">
      <x v="31"/>
    </i>
    <i t="blank">
      <x v="31"/>
    </i>
    <i>
      <x v="32"/>
    </i>
    <i r="1">
      <x v="20"/>
    </i>
    <i r="1">
      <x v="25"/>
    </i>
    <i t="default">
      <x v="32"/>
    </i>
    <i t="blank">
      <x v="32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33"/>
    </i>
    <i t="blank">
      <x v="33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34"/>
    </i>
    <i t="blank">
      <x v="34"/>
    </i>
    <i>
      <x v="35"/>
    </i>
    <i r="1">
      <x v="1"/>
    </i>
    <i t="default">
      <x v="35"/>
    </i>
    <i t="blank">
      <x v="35"/>
    </i>
    <i>
      <x v="36"/>
    </i>
    <i r="1">
      <x v="2"/>
    </i>
    <i r="1">
      <x v="20"/>
    </i>
    <i t="default">
      <x v="36"/>
    </i>
    <i t="blank">
      <x v="36"/>
    </i>
    <i>
      <x v="37"/>
    </i>
    <i r="1">
      <x v="3"/>
    </i>
    <i r="1">
      <x v="25"/>
    </i>
    <i t="default">
      <x v="37"/>
    </i>
    <i t="blank">
      <x v="37"/>
    </i>
    <i>
      <x v="38"/>
    </i>
    <i r="1">
      <x v="4"/>
    </i>
    <i t="default">
      <x v="38"/>
    </i>
    <i t="blank">
      <x v="38"/>
    </i>
    <i>
      <x v="39"/>
    </i>
    <i r="1">
      <x v="5"/>
    </i>
    <i t="default">
      <x v="39"/>
    </i>
    <i t="blank">
      <x v="39"/>
    </i>
    <i>
      <x v="40"/>
    </i>
    <i r="1">
      <x v="6"/>
    </i>
    <i t="default">
      <x v="40"/>
    </i>
    <i t="blank">
      <x v="40"/>
    </i>
    <i>
      <x v="41"/>
    </i>
    <i r="1">
      <x v="7"/>
    </i>
    <i t="default">
      <x v="41"/>
    </i>
    <i t="blank">
      <x v="41"/>
    </i>
    <i>
      <x v="42"/>
    </i>
    <i r="1">
      <x v="8"/>
    </i>
    <i t="default">
      <x v="42"/>
    </i>
    <i t="blank">
      <x v="42"/>
    </i>
    <i>
      <x v="43"/>
    </i>
    <i r="1">
      <x v="9"/>
    </i>
    <i r="1">
      <x v="21"/>
    </i>
    <i t="default">
      <x v="43"/>
    </i>
    <i t="blank">
      <x v="43"/>
    </i>
    <i>
      <x v="44"/>
    </i>
    <i r="1">
      <x v="10"/>
    </i>
    <i t="default">
      <x v="44"/>
    </i>
    <i t="blank">
      <x v="44"/>
    </i>
    <i>
      <x v="45"/>
    </i>
    <i r="1">
      <x v="11"/>
    </i>
    <i t="default">
      <x v="45"/>
    </i>
    <i t="blank">
      <x v="45"/>
    </i>
    <i>
      <x v="46"/>
    </i>
    <i r="1">
      <x v="22"/>
    </i>
    <i t="default">
      <x v="46"/>
    </i>
    <i t="blank">
      <x v="46"/>
    </i>
    <i>
      <x v="47"/>
    </i>
    <i r="1">
      <x v="17"/>
    </i>
    <i t="default">
      <x v="47"/>
    </i>
    <i t="blank">
      <x v="47"/>
    </i>
    <i>
      <x v="48"/>
    </i>
    <i r="1">
      <x v="26"/>
    </i>
    <i t="default">
      <x v="48"/>
    </i>
    <i t="blank">
      <x v="48"/>
    </i>
    <i>
      <x v="49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3"/>
    </i>
    <i r="1">
      <x v="14"/>
    </i>
    <i r="1">
      <x v="17"/>
    </i>
    <i r="1">
      <x v="19"/>
    </i>
    <i r="1">
      <x v="21"/>
    </i>
    <i r="1">
      <x v="22"/>
    </i>
    <i r="1">
      <x v="23"/>
    </i>
    <i r="1">
      <x v="24"/>
    </i>
    <i r="1">
      <x v="27"/>
    </i>
    <i t="default">
      <x v="49"/>
    </i>
    <i t="blank">
      <x v="49"/>
    </i>
    <i>
      <x v="50"/>
    </i>
    <i r="1">
      <x v="12"/>
    </i>
    <i t="default">
      <x v="50"/>
    </i>
    <i t="blank">
      <x v="50"/>
    </i>
    <i>
      <x v="51"/>
    </i>
    <i r="1">
      <x v="24"/>
    </i>
    <i t="default">
      <x v="51"/>
    </i>
    <i t="blank">
      <x v="51"/>
    </i>
    <i>
      <x v="52"/>
    </i>
    <i r="1">
      <x v="22"/>
    </i>
    <i t="default">
      <x v="52"/>
    </i>
    <i t="blank">
      <x v="52"/>
    </i>
    <i>
      <x v="53"/>
    </i>
    <i r="1">
      <x v="13"/>
    </i>
    <i t="default">
      <x v="53"/>
    </i>
    <i t="blank">
      <x v="53"/>
    </i>
    <i>
      <x v="54"/>
    </i>
    <i r="1">
      <x v="14"/>
    </i>
    <i t="default">
      <x v="54"/>
    </i>
    <i t="blank">
      <x v="5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55"/>
    </i>
    <i t="blank">
      <x v="55"/>
    </i>
    <i>
      <x v="56"/>
    </i>
    <i r="1">
      <x v="17"/>
    </i>
    <i r="1">
      <x v="19"/>
    </i>
    <i r="1">
      <x v="21"/>
    </i>
    <i r="1">
      <x v="23"/>
    </i>
    <i t="default">
      <x v="56"/>
    </i>
    <i t="blank">
      <x v="56"/>
    </i>
    <i>
      <x v="57"/>
    </i>
    <i r="1">
      <x v="9"/>
    </i>
    <i r="1">
      <x v="21"/>
    </i>
    <i t="default">
      <x v="57"/>
    </i>
    <i t="blank">
      <x v="57"/>
    </i>
    <i>
      <x v="58"/>
    </i>
    <i r="1">
      <x/>
    </i>
    <i r="1">
      <x v="1"/>
    </i>
    <i r="1">
      <x v="2"/>
    </i>
    <i r="1">
      <x v="3"/>
    </i>
    <i r="1">
      <x v="7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5"/>
    </i>
    <i r="1">
      <x v="26"/>
    </i>
    <i t="default">
      <x v="58"/>
    </i>
    <i t="blank">
      <x v="58"/>
    </i>
    <i>
      <x v="59"/>
    </i>
    <i r="1">
      <x v="9"/>
    </i>
    <i r="1">
      <x v="14"/>
    </i>
    <i r="1">
      <x v="21"/>
    </i>
    <i t="default">
      <x v="59"/>
    </i>
    <i t="blank">
      <x v="59"/>
    </i>
    <i>
      <x v="60"/>
    </i>
    <i r="1">
      <x v="15"/>
    </i>
    <i t="default">
      <x v="60"/>
    </i>
    <i t="blank">
      <x v="60"/>
    </i>
    <i>
      <x v="61"/>
    </i>
    <i r="1">
      <x v="16"/>
    </i>
    <i t="default">
      <x v="61"/>
    </i>
    <i t="blank">
      <x v="61"/>
    </i>
    <i>
      <x v="62"/>
    </i>
    <i r="1">
      <x v="17"/>
    </i>
    <i t="default">
      <x v="62"/>
    </i>
    <i t="blank">
      <x v="62"/>
    </i>
    <i>
      <x v="63"/>
    </i>
    <i r="1">
      <x v="18"/>
    </i>
    <i t="default">
      <x v="63"/>
    </i>
    <i t="blank">
      <x v="63"/>
    </i>
    <i>
      <x v="64"/>
    </i>
    <i r="1">
      <x v="17"/>
    </i>
    <i r="1">
      <x v="19"/>
    </i>
    <i r="1">
      <x v="23"/>
    </i>
    <i t="default">
      <x v="64"/>
    </i>
    <i t="blank">
      <x v="64"/>
    </i>
    <i>
      <x v="65"/>
    </i>
    <i r="1">
      <x v="19"/>
    </i>
    <i t="default">
      <x v="65"/>
    </i>
    <i t="blank">
      <x v="65"/>
    </i>
    <i>
      <x v="66"/>
    </i>
    <i r="1">
      <x v="20"/>
    </i>
    <i t="default">
      <x v="66"/>
    </i>
    <i t="blank">
      <x v="66"/>
    </i>
    <i>
      <x v="67"/>
    </i>
    <i r="1">
      <x v="21"/>
    </i>
    <i t="default">
      <x v="67"/>
    </i>
    <i t="blank">
      <x v="67"/>
    </i>
    <i>
      <x v="68"/>
    </i>
    <i r="1">
      <x v="22"/>
    </i>
    <i t="default">
      <x v="68"/>
    </i>
    <i t="blank">
      <x v="68"/>
    </i>
    <i>
      <x v="69"/>
    </i>
    <i r="1">
      <x v="23"/>
    </i>
    <i t="default">
      <x v="69"/>
    </i>
    <i t="blank">
      <x v="69"/>
    </i>
    <i>
      <x v="70"/>
    </i>
    <i r="1">
      <x/>
    </i>
    <i r="1">
      <x v="1"/>
    </i>
    <i r="1">
      <x v="2"/>
    </i>
    <i r="1">
      <x v="3"/>
    </i>
    <i r="1">
      <x v="7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5"/>
    </i>
    <i r="1">
      <x v="26"/>
    </i>
    <i t="default">
      <x v="70"/>
    </i>
    <i t="blank">
      <x v="70"/>
    </i>
    <i>
      <x v="71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3"/>
    </i>
    <i r="1">
      <x v="14"/>
    </i>
    <i r="1">
      <x v="17"/>
    </i>
    <i r="1">
      <x v="19"/>
    </i>
    <i r="1">
      <x v="21"/>
    </i>
    <i r="1">
      <x v="22"/>
    </i>
    <i r="1">
      <x v="23"/>
    </i>
    <i r="1">
      <x v="24"/>
    </i>
    <i r="1">
      <x v="27"/>
    </i>
    <i t="default">
      <x v="71"/>
    </i>
    <i t="blank">
      <x v="71"/>
    </i>
    <i>
      <x v="72"/>
    </i>
    <i r="1">
      <x v="24"/>
    </i>
    <i t="default">
      <x v="72"/>
    </i>
    <i t="blank">
      <x v="72"/>
    </i>
    <i>
      <x v="73"/>
    </i>
    <i r="1">
      <x v="25"/>
    </i>
    <i t="default">
      <x v="73"/>
    </i>
    <i t="blank">
      <x v="73"/>
    </i>
    <i>
      <x v="74"/>
    </i>
    <i r="1">
      <x v="26"/>
    </i>
    <i t="default">
      <x v="74"/>
    </i>
    <i t="blank">
      <x v="74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75"/>
    </i>
    <i t="blank">
      <x v="75"/>
    </i>
    <i>
      <x v="76"/>
    </i>
    <i r="1">
      <x v="17"/>
    </i>
    <i t="default">
      <x v="76"/>
    </i>
    <i t="blank">
      <x v="76"/>
    </i>
    <i>
      <x v="77"/>
    </i>
    <i r="1">
      <x v="27"/>
    </i>
    <i t="default">
      <x v="77"/>
    </i>
    <i t="blank">
      <x v="7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Real/State Increment" fld="13" baseField="0" baseItem="0" numFmtId="170"/>
    <dataField name="Sum of Total Unsecure Increment" fld="18" baseField="0" baseItem="0" numFmtId="170"/>
    <dataField name="Sum of Total Increment to Agency" fld="19" baseField="0" baseItem="18" numFmtId="170"/>
  </dataFields>
  <formats count="6">
    <format dxfId="29">
      <pivotArea field="1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  <format dxfId="26">
      <pivotArea outline="0" fieldPosition="0">
        <references count="1">
          <reference field="4294967294" count="1">
            <x v="0"/>
          </reference>
        </references>
      </pivotArea>
    </format>
    <format dxfId="25">
      <pivotArea outline="0" fieldPosition="0">
        <references count="1">
          <reference field="4294967294" count="1">
            <x v="1"/>
          </reference>
        </references>
      </pivotArea>
    </format>
    <format dxfId="24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A42946-29EB-49D7-B732-DFE188CD2DEE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ENTITY">
  <location ref="A4:D83" firstHeaderRow="0" firstDataRow="1" firstDataCol="1"/>
  <pivotFields count="20">
    <pivotField showAll="0"/>
    <pivotField axis="axisRow" showAll="0" sortType="ascending">
      <items count="79">
        <item x="0"/>
        <item x="1"/>
        <item x="2"/>
        <item x="30"/>
        <item x="3"/>
        <item x="4"/>
        <item x="5"/>
        <item x="6"/>
        <item x="31"/>
        <item x="54"/>
        <item x="64"/>
        <item x="60"/>
        <item x="7"/>
        <item x="8"/>
        <item x="40"/>
        <item x="24"/>
        <item x="72"/>
        <item x="25"/>
        <item x="32"/>
        <item x="52"/>
        <item x="55"/>
        <item x="61"/>
        <item x="65"/>
        <item x="69"/>
        <item x="9"/>
        <item x="10"/>
        <item x="11"/>
        <item x="75"/>
        <item x="33"/>
        <item x="46"/>
        <item x="12"/>
        <item x="13"/>
        <item x="48"/>
        <item x="14"/>
        <item x="15"/>
        <item x="36"/>
        <item x="37"/>
        <item x="38"/>
        <item x="70"/>
        <item x="62"/>
        <item x="71"/>
        <item x="39"/>
        <item x="63"/>
        <item x="26"/>
        <item x="41"/>
        <item x="66"/>
        <item x="59"/>
        <item x="73"/>
        <item x="51"/>
        <item x="16"/>
        <item x="42"/>
        <item x="67"/>
        <item x="58"/>
        <item x="56"/>
        <item x="53"/>
        <item x="17"/>
        <item x="18"/>
        <item x="27"/>
        <item x="34"/>
        <item x="28"/>
        <item x="43"/>
        <item x="44"/>
        <item x="74"/>
        <item x="45"/>
        <item x="19"/>
        <item x="20"/>
        <item x="47"/>
        <item x="29"/>
        <item x="57"/>
        <item x="23"/>
        <item x="35"/>
        <item x="21"/>
        <item x="68"/>
        <item x="49"/>
        <item x="50"/>
        <item x="22"/>
        <item x="76"/>
        <item x="77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dataField="1" showAll="0" defaultSubtotal="0"/>
    <pivotField numFmtId="3" showAll="0"/>
    <pivotField showAll="0"/>
    <pivotField showAll="0"/>
    <pivotField numFmtId="165" showAll="0"/>
    <pivotField dataField="1" numFmtId="44" showAll="0"/>
    <pivotField dataField="1" numFmtId="44" showAll="0"/>
  </pivotFields>
  <rowFields count="1">
    <field x="1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Real/State Increment" fld="13" baseField="6" baseItem="0" numFmtId="44"/>
    <dataField name="Sum of Total Unsecure Increment" fld="18" baseField="6" baseItem="0" numFmtId="44"/>
    <dataField name="Sum of Total Increment to Agency" fld="19" baseField="6" baseItem="18" numFmtId="44"/>
  </dataFields>
  <formats count="22">
    <format dxfId="21">
      <pivotArea field="1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outline="0" axis="axisValues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1">
          <reference field="4294967294" count="1">
            <x v="1"/>
          </reference>
        </references>
      </pivotArea>
    </format>
    <format dxfId="16">
      <pivotArea outline="0" fieldPosition="0">
        <references count="1">
          <reference field="4294967294" count="1">
            <x v="2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collapsedLevelsAreSubtotals="1" fieldPosition="0">
        <references count="2">
          <reference field="4294967294" count="1" selected="0">
            <x v="2"/>
          </reference>
          <reference field="1" count="3">
            <x v="0"/>
            <x v="1"/>
            <x v="2"/>
          </reference>
        </references>
      </pivotArea>
    </format>
    <format dxfId="12">
      <pivotArea collapsedLevelsAreSubtotals="1" fieldPosition="0">
        <references count="2">
          <reference field="4294967294" count="1" selected="0">
            <x v="2"/>
          </reference>
          <reference field="1" count="1">
            <x v="25"/>
          </reference>
        </references>
      </pivotArea>
    </format>
    <format dxfId="11">
      <pivotArea collapsedLevelsAreSubtotals="1" fieldPosition="0">
        <references count="2">
          <reference field="4294967294" count="1" selected="0">
            <x v="2"/>
          </reference>
          <reference field="1" count="1">
            <x v="30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2"/>
          </reference>
          <reference field="1" count="1">
            <x v="34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2"/>
          </reference>
          <reference field="1" count="2">
            <x v="70"/>
            <x v="71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2"/>
          </reference>
          <reference field="1" count="7">
            <x v="17"/>
            <x v="18"/>
            <x v="19"/>
            <x v="20"/>
            <x v="21"/>
            <x v="22"/>
            <x v="23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2"/>
          </reference>
          <reference field="1" count="3">
            <x v="6"/>
            <x v="7"/>
            <x v="8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2"/>
          </reference>
          <reference field="1" count="5">
            <x v="11"/>
            <x v="12"/>
            <x v="13"/>
            <x v="14"/>
            <x v="15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2"/>
          </reference>
          <reference field="1" count="1">
            <x v="31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2"/>
          </reference>
          <reference field="1" count="1">
            <x v="33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2"/>
          </reference>
          <reference field="1" count="5">
            <x v="55"/>
            <x v="56"/>
            <x v="57"/>
            <x v="58"/>
            <x v="59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2"/>
          </reference>
          <reference field="1" count="7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299"/>
  <sheetViews>
    <sheetView zoomScale="82" zoomScaleNormal="82" workbookViewId="0">
      <pane ySplit="2" topLeftCell="A3" activePane="bottomLeft" state="frozen"/>
      <selection pane="bottomLeft" activeCell="Q1160" sqref="Q1160"/>
    </sheetView>
  </sheetViews>
  <sheetFormatPr defaultColWidth="39.42578125" defaultRowHeight="15" x14ac:dyDescent="0.25"/>
  <cols>
    <col min="1" max="1" width="18" style="2" customWidth="1"/>
    <col min="2" max="2" width="40.140625" style="10" bestFit="1" customWidth="1"/>
    <col min="3" max="3" width="35" style="2" customWidth="1"/>
    <col min="4" max="4" width="7" style="3" bestFit="1" customWidth="1"/>
    <col min="5" max="5" width="8.28515625" style="3" customWidth="1"/>
    <col min="6" max="6" width="6.5703125" style="36" customWidth="1"/>
    <col min="7" max="7" width="14.7109375" style="40" customWidth="1"/>
    <col min="8" max="8" width="11.7109375" style="43" bestFit="1" customWidth="1"/>
    <col min="9" max="9" width="14.28515625" style="51" customWidth="1"/>
    <col min="10" max="10" width="15.7109375" style="29" bestFit="1" customWidth="1"/>
    <col min="11" max="11" width="9.42578125" style="43" bestFit="1" customWidth="1"/>
    <col min="12" max="12" width="11.7109375" style="54" bestFit="1" customWidth="1"/>
    <col min="13" max="13" width="14" style="9" bestFit="1" customWidth="1"/>
    <col min="14" max="14" width="11.85546875" style="9" customWidth="1"/>
    <col min="15" max="15" width="15.28515625" style="9" customWidth="1"/>
    <col min="16" max="16" width="15.7109375" style="29" bestFit="1" customWidth="1"/>
    <col min="17" max="17" width="11.7109375" style="43" bestFit="1" customWidth="1"/>
    <col min="18" max="18" width="12.5703125" style="48" customWidth="1"/>
    <col min="19" max="19" width="11.140625" style="2" customWidth="1"/>
    <col min="20" max="20" width="16" style="2" customWidth="1"/>
    <col min="21" max="21" width="25.140625" style="12" bestFit="1" customWidth="1"/>
    <col min="22" max="16384" width="39.42578125" style="2"/>
  </cols>
  <sheetData>
    <row r="1" spans="1:21" ht="26.25" x14ac:dyDescent="0.4">
      <c r="A1" s="19" t="s">
        <v>207</v>
      </c>
      <c r="C1" s="9"/>
      <c r="M1" s="31"/>
    </row>
    <row r="2" spans="1:21" ht="24.75" x14ac:dyDescent="0.25">
      <c r="A2" s="6" t="s">
        <v>205</v>
      </c>
      <c r="B2" s="22" t="s">
        <v>206</v>
      </c>
      <c r="C2" s="23" t="s">
        <v>10</v>
      </c>
      <c r="D2" s="57" t="s">
        <v>3</v>
      </c>
      <c r="E2" s="57" t="s">
        <v>190</v>
      </c>
      <c r="F2" s="37" t="s">
        <v>2</v>
      </c>
      <c r="G2" s="41" t="s">
        <v>7</v>
      </c>
      <c r="H2" s="44" t="s">
        <v>5</v>
      </c>
      <c r="I2" s="52" t="s">
        <v>178</v>
      </c>
      <c r="J2" s="41" t="s">
        <v>8</v>
      </c>
      <c r="K2" s="58" t="s">
        <v>6</v>
      </c>
      <c r="L2" s="55" t="s">
        <v>179</v>
      </c>
      <c r="M2" s="32" t="s">
        <v>185</v>
      </c>
      <c r="N2" s="33" t="s">
        <v>12</v>
      </c>
      <c r="O2" s="34" t="s">
        <v>186</v>
      </c>
      <c r="P2" s="41" t="s">
        <v>9</v>
      </c>
      <c r="Q2" s="44" t="s">
        <v>0</v>
      </c>
      <c r="R2" s="49" t="s">
        <v>180</v>
      </c>
      <c r="S2" s="20" t="s">
        <v>1</v>
      </c>
      <c r="T2" s="21" t="s">
        <v>13</v>
      </c>
      <c r="U2" s="13" t="s">
        <v>14</v>
      </c>
    </row>
    <row r="3" spans="1:21" ht="15.75" x14ac:dyDescent="0.25">
      <c r="A3" s="6" t="s">
        <v>57</v>
      </c>
      <c r="B3" s="10" t="s">
        <v>11</v>
      </c>
      <c r="C3" s="2" t="s">
        <v>64</v>
      </c>
      <c r="D3" s="3">
        <v>495</v>
      </c>
      <c r="E3" s="3">
        <v>8600</v>
      </c>
      <c r="F3" s="38">
        <v>0.65</v>
      </c>
      <c r="G3" s="42">
        <v>17402392</v>
      </c>
      <c r="H3" s="45">
        <v>31239</v>
      </c>
      <c r="I3" s="53">
        <f t="shared" ref="I3:I66" si="0">(G3-H3)*F3</f>
        <v>11291249.450000001</v>
      </c>
      <c r="J3" s="30">
        <v>9683</v>
      </c>
      <c r="K3" s="46"/>
      <c r="L3" s="56">
        <f t="shared" ref="L3:L66" si="1">(J3-K3)*F3</f>
        <v>6293.95</v>
      </c>
      <c r="M3" s="8">
        <f t="shared" ref="M3:M66" si="2">(G3-H3+J3-K3)*F3</f>
        <v>11297543.4</v>
      </c>
      <c r="N3" s="35">
        <v>1.4239999999999999E-3</v>
      </c>
      <c r="O3" s="25">
        <f t="shared" ref="O3:O66" si="3">M3*N3</f>
        <v>16087.7018016</v>
      </c>
      <c r="P3" s="30">
        <v>324087</v>
      </c>
      <c r="Q3" s="45">
        <v>0</v>
      </c>
      <c r="R3" s="50">
        <f t="shared" ref="R3:R66" si="4">+(P3-Q3)*F3</f>
        <v>210656.55000000002</v>
      </c>
      <c r="S3" s="4">
        <v>1.72E-3</v>
      </c>
      <c r="T3" s="5">
        <f t="shared" ref="T3:T66" si="5">R3*S3</f>
        <v>362.32926600000002</v>
      </c>
      <c r="U3" s="14">
        <f t="shared" ref="U3:U66" si="6">+O3+T3</f>
        <v>16450.031067600001</v>
      </c>
    </row>
    <row r="4" spans="1:21" ht="15.75" x14ac:dyDescent="0.25">
      <c r="A4" s="6" t="s">
        <v>57</v>
      </c>
      <c r="B4" s="10" t="s">
        <v>11</v>
      </c>
      <c r="C4" s="2" t="s">
        <v>65</v>
      </c>
      <c r="D4" s="3">
        <v>495</v>
      </c>
      <c r="E4" s="3">
        <v>8600</v>
      </c>
      <c r="F4" s="38">
        <v>0.65</v>
      </c>
      <c r="G4" s="42">
        <v>17402392</v>
      </c>
      <c r="H4" s="45">
        <v>31239</v>
      </c>
      <c r="I4" s="53">
        <f t="shared" si="0"/>
        <v>11291249.450000001</v>
      </c>
      <c r="J4" s="30">
        <v>9683</v>
      </c>
      <c r="K4" s="46"/>
      <c r="L4" s="56">
        <f t="shared" si="1"/>
        <v>6293.95</v>
      </c>
      <c r="M4" s="8">
        <f t="shared" si="2"/>
        <v>11297543.4</v>
      </c>
      <c r="N4" s="35">
        <v>1.4100000000000001E-4</v>
      </c>
      <c r="O4" s="25">
        <f t="shared" si="3"/>
        <v>1592.9536194000002</v>
      </c>
      <c r="P4" s="30">
        <v>324087</v>
      </c>
      <c r="Q4" s="45">
        <v>0</v>
      </c>
      <c r="R4" s="50">
        <f t="shared" si="4"/>
        <v>210656.55000000002</v>
      </c>
      <c r="S4" s="4">
        <v>1.85E-4</v>
      </c>
      <c r="T4" s="5">
        <f t="shared" si="5"/>
        <v>38.971461750000003</v>
      </c>
      <c r="U4" s="14">
        <f t="shared" si="6"/>
        <v>1631.9250811500001</v>
      </c>
    </row>
    <row r="5" spans="1:21" ht="15.75" x14ac:dyDescent="0.25">
      <c r="A5" s="6" t="s">
        <v>57</v>
      </c>
      <c r="B5" s="10" t="s">
        <v>11</v>
      </c>
      <c r="C5" s="2" t="s">
        <v>66</v>
      </c>
      <c r="D5" s="3">
        <v>495</v>
      </c>
      <c r="E5" s="3">
        <v>8600</v>
      </c>
      <c r="F5" s="38">
        <v>0.65</v>
      </c>
      <c r="G5" s="42">
        <v>17402392</v>
      </c>
      <c r="H5" s="45">
        <v>31239</v>
      </c>
      <c r="I5" s="53">
        <f t="shared" si="0"/>
        <v>11291249.450000001</v>
      </c>
      <c r="J5" s="30">
        <v>9683</v>
      </c>
      <c r="K5" s="46"/>
      <c r="L5" s="56">
        <f t="shared" si="1"/>
        <v>6293.95</v>
      </c>
      <c r="M5" s="8">
        <f t="shared" si="2"/>
        <v>11297543.4</v>
      </c>
      <c r="N5" s="35">
        <v>4.7399999999999997E-4</v>
      </c>
      <c r="O5" s="25">
        <f t="shared" si="3"/>
        <v>5355.0355715999995</v>
      </c>
      <c r="P5" s="30">
        <v>324087</v>
      </c>
      <c r="Q5" s="45">
        <v>0</v>
      </c>
      <c r="R5" s="50">
        <f t="shared" si="4"/>
        <v>210656.55000000002</v>
      </c>
      <c r="S5" s="4">
        <v>4.5800000000000002E-4</v>
      </c>
      <c r="T5" s="5">
        <f t="shared" si="5"/>
        <v>96.480699900000019</v>
      </c>
      <c r="U5" s="14">
        <f t="shared" si="6"/>
        <v>5451.5162714999997</v>
      </c>
    </row>
    <row r="6" spans="1:21" ht="15.75" x14ac:dyDescent="0.25">
      <c r="A6" s="6" t="s">
        <v>57</v>
      </c>
      <c r="B6" s="10" t="s">
        <v>11</v>
      </c>
      <c r="C6" s="2" t="s">
        <v>78</v>
      </c>
      <c r="D6" s="3">
        <v>495</v>
      </c>
      <c r="E6" s="3">
        <v>8600</v>
      </c>
      <c r="F6" s="38">
        <v>0.65</v>
      </c>
      <c r="G6" s="42">
        <v>17402392</v>
      </c>
      <c r="H6" s="45">
        <v>31239</v>
      </c>
      <c r="I6" s="53">
        <f t="shared" si="0"/>
        <v>11291249.450000001</v>
      </c>
      <c r="J6" s="30">
        <v>9683</v>
      </c>
      <c r="K6" s="46"/>
      <c r="L6" s="56">
        <f t="shared" si="1"/>
        <v>6293.95</v>
      </c>
      <c r="M6" s="8">
        <f t="shared" si="2"/>
        <v>11297543.4</v>
      </c>
      <c r="N6" s="35">
        <v>5.4999999999999997E-3</v>
      </c>
      <c r="O6" s="25">
        <f t="shared" si="3"/>
        <v>62136.488700000002</v>
      </c>
      <c r="P6" s="30">
        <v>324087</v>
      </c>
      <c r="Q6" s="45">
        <v>0</v>
      </c>
      <c r="R6" s="50">
        <f t="shared" si="4"/>
        <v>210656.55000000002</v>
      </c>
      <c r="S6" s="4">
        <v>5.8060000000000004E-3</v>
      </c>
      <c r="T6" s="5">
        <f t="shared" si="5"/>
        <v>1223.0719293000002</v>
      </c>
      <c r="U6" s="14">
        <f t="shared" si="6"/>
        <v>63359.560629300002</v>
      </c>
    </row>
    <row r="7" spans="1:21" ht="15.75" x14ac:dyDescent="0.25">
      <c r="A7" s="6" t="s">
        <v>57</v>
      </c>
      <c r="B7" s="10" t="s">
        <v>11</v>
      </c>
      <c r="C7" s="2" t="s">
        <v>67</v>
      </c>
      <c r="D7" s="3">
        <v>495</v>
      </c>
      <c r="E7" s="3">
        <v>8600</v>
      </c>
      <c r="F7" s="38">
        <v>0.65</v>
      </c>
      <c r="G7" s="42">
        <v>17402392</v>
      </c>
      <c r="H7" s="45">
        <v>31239</v>
      </c>
      <c r="I7" s="53">
        <f t="shared" si="0"/>
        <v>11291249.450000001</v>
      </c>
      <c r="J7" s="30">
        <v>9683</v>
      </c>
      <c r="K7" s="46"/>
      <c r="L7" s="56">
        <f t="shared" si="1"/>
        <v>6293.95</v>
      </c>
      <c r="M7" s="8">
        <f t="shared" si="2"/>
        <v>11297543.4</v>
      </c>
      <c r="N7" s="35">
        <v>0</v>
      </c>
      <c r="O7" s="25">
        <f t="shared" si="3"/>
        <v>0</v>
      </c>
      <c r="P7" s="30">
        <v>324087</v>
      </c>
      <c r="Q7" s="45">
        <v>0</v>
      </c>
      <c r="R7" s="50">
        <f t="shared" si="4"/>
        <v>210656.55000000002</v>
      </c>
      <c r="S7" s="4">
        <v>0</v>
      </c>
      <c r="T7" s="5">
        <f t="shared" si="5"/>
        <v>0</v>
      </c>
      <c r="U7" s="14">
        <f t="shared" si="6"/>
        <v>0</v>
      </c>
    </row>
    <row r="8" spans="1:21" ht="15.75" x14ac:dyDescent="0.25">
      <c r="A8" s="6" t="s">
        <v>57</v>
      </c>
      <c r="B8" s="10" t="s">
        <v>11</v>
      </c>
      <c r="C8" s="2" t="s">
        <v>68</v>
      </c>
      <c r="D8" s="3">
        <v>495</v>
      </c>
      <c r="E8" s="3">
        <v>8600</v>
      </c>
      <c r="F8" s="38">
        <v>0.65</v>
      </c>
      <c r="G8" s="42">
        <v>17402392</v>
      </c>
      <c r="H8" s="45">
        <v>31239</v>
      </c>
      <c r="I8" s="53">
        <f t="shared" si="0"/>
        <v>11291249.450000001</v>
      </c>
      <c r="J8" s="30">
        <v>9683</v>
      </c>
      <c r="K8" s="46"/>
      <c r="L8" s="56">
        <f t="shared" si="1"/>
        <v>6293.95</v>
      </c>
      <c r="M8" s="8">
        <f t="shared" si="2"/>
        <v>11297543.4</v>
      </c>
      <c r="N8" s="35">
        <v>8.3999999999999995E-5</v>
      </c>
      <c r="O8" s="25">
        <f t="shared" si="3"/>
        <v>948.99364559999992</v>
      </c>
      <c r="P8" s="30">
        <v>324087</v>
      </c>
      <c r="Q8" s="45">
        <v>0</v>
      </c>
      <c r="R8" s="50">
        <f t="shared" si="4"/>
        <v>210656.55000000002</v>
      </c>
      <c r="S8" s="4">
        <v>9.3999999999999994E-5</v>
      </c>
      <c r="T8" s="5">
        <f t="shared" si="5"/>
        <v>19.801715699999999</v>
      </c>
      <c r="U8" s="14">
        <f t="shared" si="6"/>
        <v>968.79536129999997</v>
      </c>
    </row>
    <row r="9" spans="1:21" ht="15.75" x14ac:dyDescent="0.25">
      <c r="A9" s="6" t="s">
        <v>57</v>
      </c>
      <c r="B9" s="10" t="s">
        <v>11</v>
      </c>
      <c r="C9" s="2" t="s">
        <v>69</v>
      </c>
      <c r="D9" s="3">
        <v>495</v>
      </c>
      <c r="E9" s="3">
        <v>8600</v>
      </c>
      <c r="F9" s="38">
        <v>0.65</v>
      </c>
      <c r="G9" s="42">
        <v>17402392</v>
      </c>
      <c r="H9" s="45">
        <v>31239</v>
      </c>
      <c r="I9" s="53">
        <f t="shared" si="0"/>
        <v>11291249.450000001</v>
      </c>
      <c r="J9" s="30">
        <v>9683</v>
      </c>
      <c r="K9" s="46"/>
      <c r="L9" s="56">
        <f t="shared" si="1"/>
        <v>6293.95</v>
      </c>
      <c r="M9" s="8">
        <f t="shared" si="2"/>
        <v>11297543.4</v>
      </c>
      <c r="N9" s="35">
        <v>1.3200000000000001E-4</v>
      </c>
      <c r="O9" s="25">
        <f t="shared" si="3"/>
        <v>1491.2757288000003</v>
      </c>
      <c r="P9" s="30">
        <v>324087</v>
      </c>
      <c r="Q9" s="45">
        <v>0</v>
      </c>
      <c r="R9" s="50">
        <f t="shared" si="4"/>
        <v>210656.55000000002</v>
      </c>
      <c r="S9" s="4">
        <v>1.46E-4</v>
      </c>
      <c r="T9" s="5">
        <f t="shared" si="5"/>
        <v>30.755856300000001</v>
      </c>
      <c r="U9" s="14">
        <f t="shared" si="6"/>
        <v>1522.0315851000003</v>
      </c>
    </row>
    <row r="10" spans="1:21" ht="15.75" x14ac:dyDescent="0.25">
      <c r="A10" s="6" t="s">
        <v>57</v>
      </c>
      <c r="B10" s="10" t="s">
        <v>11</v>
      </c>
      <c r="C10" s="2" t="s">
        <v>81</v>
      </c>
      <c r="D10" s="3">
        <v>495</v>
      </c>
      <c r="E10" s="3">
        <v>8600</v>
      </c>
      <c r="F10" s="38">
        <v>0.65</v>
      </c>
      <c r="G10" s="42">
        <v>17402392</v>
      </c>
      <c r="H10" s="45">
        <v>31239</v>
      </c>
      <c r="I10" s="53">
        <f t="shared" si="0"/>
        <v>11291249.450000001</v>
      </c>
      <c r="J10" s="30">
        <v>9683</v>
      </c>
      <c r="K10" s="46"/>
      <c r="L10" s="56">
        <f t="shared" si="1"/>
        <v>6293.95</v>
      </c>
      <c r="M10" s="8">
        <f t="shared" si="2"/>
        <v>11297543.4</v>
      </c>
      <c r="N10" s="35">
        <v>1.8799999999999999E-4</v>
      </c>
      <c r="O10" s="25">
        <f t="shared" si="3"/>
        <v>2123.9381592</v>
      </c>
      <c r="P10" s="30">
        <v>324087</v>
      </c>
      <c r="Q10" s="45">
        <v>0</v>
      </c>
      <c r="R10" s="50">
        <f t="shared" si="4"/>
        <v>210656.55000000002</v>
      </c>
      <c r="S10" s="4">
        <v>2.1100000000000001E-4</v>
      </c>
      <c r="T10" s="5">
        <f t="shared" si="5"/>
        <v>44.448532050000004</v>
      </c>
      <c r="U10" s="14">
        <f t="shared" si="6"/>
        <v>2168.3866912499998</v>
      </c>
    </row>
    <row r="11" spans="1:21" ht="15.75" x14ac:dyDescent="0.25">
      <c r="A11" s="6" t="s">
        <v>57</v>
      </c>
      <c r="B11" s="10" t="s">
        <v>11</v>
      </c>
      <c r="C11" s="2" t="s">
        <v>70</v>
      </c>
      <c r="D11" s="3">
        <v>495</v>
      </c>
      <c r="E11" s="3">
        <v>8600</v>
      </c>
      <c r="F11" s="38">
        <v>0.65</v>
      </c>
      <c r="G11" s="42">
        <v>17402392</v>
      </c>
      <c r="H11" s="45">
        <v>31239</v>
      </c>
      <c r="I11" s="53">
        <f t="shared" si="0"/>
        <v>11291249.450000001</v>
      </c>
      <c r="J11" s="30">
        <v>9683</v>
      </c>
      <c r="K11" s="46"/>
      <c r="L11" s="56">
        <f t="shared" si="1"/>
        <v>6293.95</v>
      </c>
      <c r="M11" s="8">
        <f t="shared" si="2"/>
        <v>11297543.4</v>
      </c>
      <c r="N11" s="35">
        <v>5.0299999999999997E-4</v>
      </c>
      <c r="O11" s="25">
        <f t="shared" si="3"/>
        <v>5682.6643302000002</v>
      </c>
      <c r="P11" s="30">
        <v>324087</v>
      </c>
      <c r="Q11" s="45">
        <v>0</v>
      </c>
      <c r="R11" s="50">
        <f t="shared" si="4"/>
        <v>210656.55000000002</v>
      </c>
      <c r="S11" s="4">
        <v>5.6400000000000005E-4</v>
      </c>
      <c r="T11" s="5">
        <f t="shared" si="5"/>
        <v>118.81029420000002</v>
      </c>
      <c r="U11" s="14">
        <f t="shared" si="6"/>
        <v>5801.4746243999998</v>
      </c>
    </row>
    <row r="12" spans="1:21" ht="15.75" x14ac:dyDescent="0.25">
      <c r="A12" s="6" t="s">
        <v>57</v>
      </c>
      <c r="B12" s="10" t="s">
        <v>11</v>
      </c>
      <c r="C12" s="2" t="s">
        <v>88</v>
      </c>
      <c r="D12" s="3">
        <v>495</v>
      </c>
      <c r="E12" s="3">
        <v>8600</v>
      </c>
      <c r="F12" s="38">
        <v>0.65</v>
      </c>
      <c r="G12" s="42">
        <v>17402392</v>
      </c>
      <c r="H12" s="45">
        <v>31239</v>
      </c>
      <c r="I12" s="53">
        <f t="shared" si="0"/>
        <v>11291249.450000001</v>
      </c>
      <c r="J12" s="30">
        <v>9683</v>
      </c>
      <c r="K12" s="46"/>
      <c r="L12" s="56">
        <f t="shared" si="1"/>
        <v>6293.95</v>
      </c>
      <c r="M12" s="8">
        <f t="shared" si="2"/>
        <v>11297543.4</v>
      </c>
      <c r="N12" s="35">
        <v>0</v>
      </c>
      <c r="O12" s="25">
        <f t="shared" si="3"/>
        <v>0</v>
      </c>
      <c r="P12" s="30">
        <v>324087</v>
      </c>
      <c r="Q12" s="45">
        <v>0</v>
      </c>
      <c r="R12" s="50">
        <f t="shared" si="4"/>
        <v>210656.55000000002</v>
      </c>
      <c r="S12" s="4">
        <v>0</v>
      </c>
      <c r="T12" s="5">
        <f t="shared" si="5"/>
        <v>0</v>
      </c>
      <c r="U12" s="14">
        <f t="shared" si="6"/>
        <v>0</v>
      </c>
    </row>
    <row r="13" spans="1:21" ht="15.75" x14ac:dyDescent="0.25">
      <c r="A13" s="6" t="s">
        <v>57</v>
      </c>
      <c r="B13" s="10" t="s">
        <v>11</v>
      </c>
      <c r="C13" s="2" t="s">
        <v>71</v>
      </c>
      <c r="D13" s="3">
        <v>495</v>
      </c>
      <c r="E13" s="3">
        <v>8600</v>
      </c>
      <c r="F13" s="38">
        <v>0.65</v>
      </c>
      <c r="G13" s="42">
        <v>17402392</v>
      </c>
      <c r="H13" s="45">
        <v>31239</v>
      </c>
      <c r="I13" s="53">
        <f t="shared" si="0"/>
        <v>11291249.450000001</v>
      </c>
      <c r="J13" s="30">
        <v>9683</v>
      </c>
      <c r="K13" s="46"/>
      <c r="L13" s="56">
        <f t="shared" si="1"/>
        <v>6293.95</v>
      </c>
      <c r="M13" s="8">
        <f t="shared" si="2"/>
        <v>11297543.4</v>
      </c>
      <c r="N13" s="35">
        <v>8.2000000000000001E-5</v>
      </c>
      <c r="O13" s="25">
        <f t="shared" si="3"/>
        <v>926.39855880000005</v>
      </c>
      <c r="P13" s="30">
        <v>324087</v>
      </c>
      <c r="Q13" s="45">
        <v>0</v>
      </c>
      <c r="R13" s="50">
        <f t="shared" si="4"/>
        <v>210656.55000000002</v>
      </c>
      <c r="S13" s="4">
        <v>9.2E-5</v>
      </c>
      <c r="T13" s="5">
        <f t="shared" si="5"/>
        <v>19.3804026</v>
      </c>
      <c r="U13" s="14">
        <f t="shared" si="6"/>
        <v>945.77896140000007</v>
      </c>
    </row>
    <row r="14" spans="1:21" ht="15.75" x14ac:dyDescent="0.25">
      <c r="A14" s="6" t="s">
        <v>57</v>
      </c>
      <c r="B14" s="10" t="s">
        <v>11</v>
      </c>
      <c r="C14" s="2" t="s">
        <v>84</v>
      </c>
      <c r="D14" s="3">
        <v>495</v>
      </c>
      <c r="E14" s="3">
        <v>8600</v>
      </c>
      <c r="F14" s="38">
        <v>0.65</v>
      </c>
      <c r="G14" s="42">
        <v>17402392</v>
      </c>
      <c r="H14" s="45">
        <v>31239</v>
      </c>
      <c r="I14" s="53">
        <f t="shared" si="0"/>
        <v>11291249.450000001</v>
      </c>
      <c r="J14" s="30">
        <v>9683</v>
      </c>
      <c r="K14" s="46"/>
      <c r="L14" s="56">
        <f t="shared" si="1"/>
        <v>6293.95</v>
      </c>
      <c r="M14" s="8">
        <f t="shared" si="2"/>
        <v>11297543.4</v>
      </c>
      <c r="N14" s="35">
        <v>0</v>
      </c>
      <c r="O14" s="25">
        <f t="shared" si="3"/>
        <v>0</v>
      </c>
      <c r="P14" s="30">
        <v>324087</v>
      </c>
      <c r="Q14" s="45">
        <v>0</v>
      </c>
      <c r="R14" s="50">
        <f t="shared" si="4"/>
        <v>210656.55000000002</v>
      </c>
      <c r="S14" s="4">
        <v>0</v>
      </c>
      <c r="T14" s="5">
        <f t="shared" si="5"/>
        <v>0</v>
      </c>
      <c r="U14" s="14">
        <f t="shared" si="6"/>
        <v>0</v>
      </c>
    </row>
    <row r="15" spans="1:21" ht="15.75" x14ac:dyDescent="0.25">
      <c r="A15" s="6" t="s">
        <v>57</v>
      </c>
      <c r="B15" s="10" t="s">
        <v>11</v>
      </c>
      <c r="C15" s="2" t="s">
        <v>72</v>
      </c>
      <c r="D15" s="3">
        <v>495</v>
      </c>
      <c r="E15" s="3">
        <v>8600</v>
      </c>
      <c r="F15" s="38">
        <v>0.65</v>
      </c>
      <c r="G15" s="42">
        <v>17402392</v>
      </c>
      <c r="H15" s="45">
        <v>31239</v>
      </c>
      <c r="I15" s="53">
        <f t="shared" si="0"/>
        <v>11291249.450000001</v>
      </c>
      <c r="J15" s="30">
        <v>9683</v>
      </c>
      <c r="K15" s="46"/>
      <c r="L15" s="56">
        <f t="shared" si="1"/>
        <v>6293.95</v>
      </c>
      <c r="M15" s="8">
        <f t="shared" si="2"/>
        <v>11297543.4</v>
      </c>
      <c r="N15" s="35">
        <v>1.36E-4</v>
      </c>
      <c r="O15" s="25">
        <f t="shared" si="3"/>
        <v>1536.4659024</v>
      </c>
      <c r="P15" s="30">
        <v>324087</v>
      </c>
      <c r="Q15" s="45">
        <v>0</v>
      </c>
      <c r="R15" s="50">
        <f t="shared" si="4"/>
        <v>210656.55000000002</v>
      </c>
      <c r="S15" s="4">
        <v>1.35E-4</v>
      </c>
      <c r="T15" s="5">
        <f t="shared" si="5"/>
        <v>28.438634250000003</v>
      </c>
      <c r="U15" s="14">
        <f t="shared" si="6"/>
        <v>1564.90453665</v>
      </c>
    </row>
    <row r="16" spans="1:21" ht="15.75" x14ac:dyDescent="0.25">
      <c r="A16" s="6" t="s">
        <v>57</v>
      </c>
      <c r="B16" s="10" t="s">
        <v>11</v>
      </c>
      <c r="C16" s="2" t="s">
        <v>85</v>
      </c>
      <c r="D16" s="3">
        <v>495</v>
      </c>
      <c r="E16" s="3">
        <v>8600</v>
      </c>
      <c r="F16" s="38">
        <v>0.65</v>
      </c>
      <c r="G16" s="42">
        <v>17402392</v>
      </c>
      <c r="H16" s="45">
        <v>31239</v>
      </c>
      <c r="I16" s="53">
        <f t="shared" si="0"/>
        <v>11291249.450000001</v>
      </c>
      <c r="J16" s="30">
        <v>9683</v>
      </c>
      <c r="K16" s="46"/>
      <c r="L16" s="56">
        <f t="shared" si="1"/>
        <v>6293.95</v>
      </c>
      <c r="M16" s="8">
        <f t="shared" si="2"/>
        <v>11297543.4</v>
      </c>
      <c r="N16" s="35">
        <v>1.2210000000000001E-3</v>
      </c>
      <c r="O16" s="25">
        <f t="shared" si="3"/>
        <v>13794.300491400001</v>
      </c>
      <c r="P16" s="30">
        <v>324087</v>
      </c>
      <c r="Q16" s="45">
        <v>0</v>
      </c>
      <c r="R16" s="50">
        <f t="shared" si="4"/>
        <v>210656.55000000002</v>
      </c>
      <c r="S16" s="4">
        <v>1.3780000000000001E-3</v>
      </c>
      <c r="T16" s="5">
        <f t="shared" si="5"/>
        <v>290.28472590000007</v>
      </c>
      <c r="U16" s="14">
        <f t="shared" si="6"/>
        <v>14084.585217300002</v>
      </c>
    </row>
    <row r="17" spans="1:21" ht="15.75" x14ac:dyDescent="0.25">
      <c r="A17" s="6" t="s">
        <v>57</v>
      </c>
      <c r="B17" s="10" t="s">
        <v>11</v>
      </c>
      <c r="C17" s="2" t="s">
        <v>73</v>
      </c>
      <c r="D17" s="3">
        <v>495</v>
      </c>
      <c r="E17" s="3">
        <v>8600</v>
      </c>
      <c r="F17" s="38">
        <v>0</v>
      </c>
      <c r="G17" s="42">
        <v>17402392</v>
      </c>
      <c r="H17" s="45">
        <v>31239</v>
      </c>
      <c r="I17" s="53">
        <f t="shared" si="0"/>
        <v>0</v>
      </c>
      <c r="J17" s="30">
        <v>9683</v>
      </c>
      <c r="K17" s="46"/>
      <c r="L17" s="56">
        <f t="shared" si="1"/>
        <v>0</v>
      </c>
      <c r="M17" s="8">
        <f t="shared" si="2"/>
        <v>0</v>
      </c>
      <c r="N17" s="35">
        <v>1.2E-5</v>
      </c>
      <c r="O17" s="25">
        <f t="shared" si="3"/>
        <v>0</v>
      </c>
      <c r="P17" s="30">
        <v>324087</v>
      </c>
      <c r="Q17" s="45">
        <v>0</v>
      </c>
      <c r="R17" s="50">
        <f t="shared" si="4"/>
        <v>0</v>
      </c>
      <c r="S17" s="4">
        <v>1.2E-5</v>
      </c>
      <c r="T17" s="5">
        <f t="shared" si="5"/>
        <v>0</v>
      </c>
      <c r="U17" s="14">
        <f t="shared" si="6"/>
        <v>0</v>
      </c>
    </row>
    <row r="18" spans="1:21" ht="15.75" x14ac:dyDescent="0.25">
      <c r="A18" s="6" t="s">
        <v>57</v>
      </c>
      <c r="B18" s="10" t="s">
        <v>11</v>
      </c>
      <c r="C18" s="2" t="s">
        <v>74</v>
      </c>
      <c r="D18" s="3">
        <v>495</v>
      </c>
      <c r="E18" s="3">
        <v>8600</v>
      </c>
      <c r="F18" s="38">
        <v>0</v>
      </c>
      <c r="G18" s="42">
        <v>17402392</v>
      </c>
      <c r="H18" s="45">
        <v>31239</v>
      </c>
      <c r="I18" s="53">
        <f t="shared" si="0"/>
        <v>0</v>
      </c>
      <c r="J18" s="30">
        <v>9683</v>
      </c>
      <c r="K18" s="46"/>
      <c r="L18" s="56">
        <f t="shared" si="1"/>
        <v>0</v>
      </c>
      <c r="M18" s="8">
        <f t="shared" si="2"/>
        <v>0</v>
      </c>
      <c r="N18" s="35">
        <v>2.14E-4</v>
      </c>
      <c r="O18" s="25">
        <f t="shared" si="3"/>
        <v>0</v>
      </c>
      <c r="P18" s="30">
        <v>324087</v>
      </c>
      <c r="Q18" s="45">
        <v>0</v>
      </c>
      <c r="R18" s="50">
        <f t="shared" si="4"/>
        <v>0</v>
      </c>
      <c r="S18" s="4">
        <v>2.4000000000000001E-4</v>
      </c>
      <c r="T18" s="5">
        <f t="shared" si="5"/>
        <v>0</v>
      </c>
      <c r="U18" s="14">
        <f t="shared" si="6"/>
        <v>0</v>
      </c>
    </row>
    <row r="19" spans="1:21" ht="15.75" x14ac:dyDescent="0.25">
      <c r="A19" s="6" t="s">
        <v>57</v>
      </c>
      <c r="B19" s="10" t="s">
        <v>11</v>
      </c>
      <c r="C19" s="2" t="s">
        <v>32</v>
      </c>
      <c r="D19" s="3">
        <v>495</v>
      </c>
      <c r="E19" s="3">
        <v>8600</v>
      </c>
      <c r="F19" s="38">
        <v>0.65</v>
      </c>
      <c r="G19" s="42">
        <v>17402392</v>
      </c>
      <c r="H19" s="45">
        <v>31239</v>
      </c>
      <c r="I19" s="53">
        <f t="shared" si="0"/>
        <v>11291249.450000001</v>
      </c>
      <c r="J19" s="30">
        <v>9683</v>
      </c>
      <c r="K19" s="46"/>
      <c r="L19" s="56">
        <f t="shared" si="1"/>
        <v>6293.95</v>
      </c>
      <c r="M19" s="8">
        <f t="shared" si="2"/>
        <v>11297543.4</v>
      </c>
      <c r="N19" s="35">
        <v>0</v>
      </c>
      <c r="O19" s="25">
        <f t="shared" si="3"/>
        <v>0</v>
      </c>
      <c r="P19" s="30">
        <v>324087</v>
      </c>
      <c r="Q19" s="45">
        <v>0</v>
      </c>
      <c r="R19" s="50">
        <f t="shared" si="4"/>
        <v>210656.55000000002</v>
      </c>
      <c r="S19" s="4">
        <v>0</v>
      </c>
      <c r="T19" s="5">
        <f t="shared" si="5"/>
        <v>0</v>
      </c>
      <c r="U19" s="14">
        <f t="shared" si="6"/>
        <v>0</v>
      </c>
    </row>
    <row r="20" spans="1:21" ht="15.75" x14ac:dyDescent="0.25">
      <c r="A20" s="6" t="s">
        <v>57</v>
      </c>
      <c r="B20" s="10" t="s">
        <v>11</v>
      </c>
      <c r="C20" s="2" t="s">
        <v>37</v>
      </c>
      <c r="D20" s="3">
        <v>495</v>
      </c>
      <c r="E20" s="3">
        <v>8600</v>
      </c>
      <c r="F20" s="38">
        <v>0.65</v>
      </c>
      <c r="G20" s="42">
        <v>17402392</v>
      </c>
      <c r="H20" s="45">
        <v>31239</v>
      </c>
      <c r="I20" s="53">
        <f t="shared" si="0"/>
        <v>11291249.450000001</v>
      </c>
      <c r="J20" s="30">
        <v>9683</v>
      </c>
      <c r="K20" s="46"/>
      <c r="L20" s="56">
        <f t="shared" si="1"/>
        <v>6293.95</v>
      </c>
      <c r="M20" s="8">
        <f t="shared" si="2"/>
        <v>11297543.4</v>
      </c>
      <c r="N20" s="35">
        <v>2.1499999999999999E-4</v>
      </c>
      <c r="O20" s="25">
        <f t="shared" si="3"/>
        <v>2428.9718309999998</v>
      </c>
      <c r="P20" s="30">
        <v>324087</v>
      </c>
      <c r="Q20" s="45">
        <v>0</v>
      </c>
      <c r="R20" s="50">
        <f t="shared" si="4"/>
        <v>210656.55000000002</v>
      </c>
      <c r="S20" s="4">
        <v>2.41E-4</v>
      </c>
      <c r="T20" s="5">
        <f t="shared" si="5"/>
        <v>50.768228550000003</v>
      </c>
      <c r="U20" s="14">
        <f t="shared" si="6"/>
        <v>2479.7400595499998</v>
      </c>
    </row>
    <row r="21" spans="1:21" ht="15.75" x14ac:dyDescent="0.25">
      <c r="A21" s="6" t="s">
        <v>57</v>
      </c>
      <c r="B21" s="10" t="s">
        <v>11</v>
      </c>
      <c r="C21" s="2" t="s">
        <v>38</v>
      </c>
      <c r="D21" s="3">
        <v>495</v>
      </c>
      <c r="E21" s="3">
        <v>8600</v>
      </c>
      <c r="F21" s="38">
        <v>0.65</v>
      </c>
      <c r="G21" s="42">
        <v>17402392</v>
      </c>
      <c r="H21" s="45">
        <v>31239</v>
      </c>
      <c r="I21" s="53">
        <f t="shared" si="0"/>
        <v>11291249.450000001</v>
      </c>
      <c r="J21" s="30">
        <v>9683</v>
      </c>
      <c r="K21" s="46"/>
      <c r="L21" s="56">
        <f t="shared" si="1"/>
        <v>6293.95</v>
      </c>
      <c r="M21" s="8">
        <f t="shared" si="2"/>
        <v>11297543.4</v>
      </c>
      <c r="N21" s="35">
        <v>4.8000000000000001E-5</v>
      </c>
      <c r="O21" s="25">
        <f t="shared" si="3"/>
        <v>542.28208319999999</v>
      </c>
      <c r="P21" s="30">
        <v>324087</v>
      </c>
      <c r="Q21" s="45">
        <v>0</v>
      </c>
      <c r="R21" s="50">
        <f t="shared" si="4"/>
        <v>210656.55000000002</v>
      </c>
      <c r="S21" s="4">
        <v>5.7000000000000003E-5</v>
      </c>
      <c r="T21" s="5">
        <f t="shared" si="5"/>
        <v>12.007423350000002</v>
      </c>
      <c r="U21" s="14">
        <f t="shared" si="6"/>
        <v>554.28950654999994</v>
      </c>
    </row>
    <row r="22" spans="1:21" ht="15.75" x14ac:dyDescent="0.25">
      <c r="A22" s="6" t="s">
        <v>57</v>
      </c>
      <c r="B22" s="10" t="s">
        <v>11</v>
      </c>
      <c r="C22" s="2" t="s">
        <v>36</v>
      </c>
      <c r="D22" s="3">
        <v>495</v>
      </c>
      <c r="E22" s="3">
        <v>8600</v>
      </c>
      <c r="F22" s="38">
        <v>0.65</v>
      </c>
      <c r="G22" s="42">
        <v>17402392</v>
      </c>
      <c r="H22" s="45">
        <v>31239</v>
      </c>
      <c r="I22" s="53">
        <f t="shared" si="0"/>
        <v>11291249.450000001</v>
      </c>
      <c r="J22" s="30">
        <v>9683</v>
      </c>
      <c r="K22" s="46"/>
      <c r="L22" s="56">
        <f t="shared" si="1"/>
        <v>6293.95</v>
      </c>
      <c r="M22" s="8">
        <f t="shared" si="2"/>
        <v>11297543.4</v>
      </c>
      <c r="N22" s="35">
        <v>0</v>
      </c>
      <c r="O22" s="25">
        <f t="shared" si="3"/>
        <v>0</v>
      </c>
      <c r="P22" s="30">
        <v>324087</v>
      </c>
      <c r="Q22" s="45">
        <v>0</v>
      </c>
      <c r="R22" s="50">
        <f t="shared" si="4"/>
        <v>210656.55000000002</v>
      </c>
      <c r="S22" s="4">
        <v>0</v>
      </c>
      <c r="T22" s="5">
        <f t="shared" si="5"/>
        <v>0</v>
      </c>
      <c r="U22" s="14">
        <f t="shared" si="6"/>
        <v>0</v>
      </c>
    </row>
    <row r="23" spans="1:21" ht="15.75" x14ac:dyDescent="0.25">
      <c r="A23" s="6" t="s">
        <v>57</v>
      </c>
      <c r="B23" s="10" t="s">
        <v>11</v>
      </c>
      <c r="C23" s="2" t="s">
        <v>39</v>
      </c>
      <c r="D23" s="3">
        <v>495</v>
      </c>
      <c r="E23" s="3">
        <v>8600</v>
      </c>
      <c r="F23" s="38">
        <v>0.65</v>
      </c>
      <c r="G23" s="42">
        <v>17402392</v>
      </c>
      <c r="H23" s="45">
        <v>31239</v>
      </c>
      <c r="I23" s="53">
        <f t="shared" si="0"/>
        <v>11291249.450000001</v>
      </c>
      <c r="J23" s="30">
        <v>9683</v>
      </c>
      <c r="K23" s="46"/>
      <c r="L23" s="56">
        <f t="shared" si="1"/>
        <v>6293.95</v>
      </c>
      <c r="M23" s="8">
        <f t="shared" si="2"/>
        <v>11297543.4</v>
      </c>
      <c r="N23" s="35">
        <v>0</v>
      </c>
      <c r="O23" s="25">
        <f t="shared" si="3"/>
        <v>0</v>
      </c>
      <c r="P23" s="30">
        <v>324087</v>
      </c>
      <c r="Q23" s="45">
        <v>0</v>
      </c>
      <c r="R23" s="50">
        <f t="shared" si="4"/>
        <v>210656.55000000002</v>
      </c>
      <c r="S23" s="4">
        <v>0</v>
      </c>
      <c r="T23" s="5">
        <f t="shared" si="5"/>
        <v>0</v>
      </c>
      <c r="U23" s="14">
        <f t="shared" si="6"/>
        <v>0</v>
      </c>
    </row>
    <row r="24" spans="1:21" ht="15.75" x14ac:dyDescent="0.25">
      <c r="A24" s="6" t="s">
        <v>57</v>
      </c>
      <c r="B24" s="10" t="s">
        <v>11</v>
      </c>
      <c r="C24" s="2" t="s">
        <v>33</v>
      </c>
      <c r="D24" s="3">
        <v>495</v>
      </c>
      <c r="E24" s="3">
        <v>8600</v>
      </c>
      <c r="F24" s="38">
        <v>0.65</v>
      </c>
      <c r="G24" s="42">
        <v>17402392</v>
      </c>
      <c r="H24" s="45">
        <v>31239</v>
      </c>
      <c r="I24" s="53">
        <f t="shared" si="0"/>
        <v>11291249.450000001</v>
      </c>
      <c r="J24" s="30">
        <v>9683</v>
      </c>
      <c r="K24" s="46"/>
      <c r="L24" s="56">
        <f t="shared" si="1"/>
        <v>6293.95</v>
      </c>
      <c r="M24" s="8">
        <f t="shared" si="2"/>
        <v>11297543.4</v>
      </c>
      <c r="N24" s="35">
        <v>6.6000000000000005E-5</v>
      </c>
      <c r="O24" s="25">
        <f t="shared" si="3"/>
        <v>745.63786440000013</v>
      </c>
      <c r="P24" s="30">
        <v>324087</v>
      </c>
      <c r="Q24" s="45">
        <v>0</v>
      </c>
      <c r="R24" s="50">
        <f t="shared" si="4"/>
        <v>210656.55000000002</v>
      </c>
      <c r="S24" s="4">
        <v>6.2000000000000003E-5</v>
      </c>
      <c r="T24" s="5">
        <f t="shared" si="5"/>
        <v>13.060706100000001</v>
      </c>
      <c r="U24" s="14">
        <f t="shared" si="6"/>
        <v>758.69857050000007</v>
      </c>
    </row>
    <row r="25" spans="1:21" ht="15.75" x14ac:dyDescent="0.25">
      <c r="A25" s="6" t="s">
        <v>57</v>
      </c>
      <c r="B25" s="10" t="s">
        <v>11</v>
      </c>
      <c r="C25" s="2" t="s">
        <v>187</v>
      </c>
      <c r="D25" s="3">
        <v>495</v>
      </c>
      <c r="E25" s="3">
        <v>8600</v>
      </c>
      <c r="F25" s="38">
        <v>0.65</v>
      </c>
      <c r="G25" s="42">
        <v>17402392</v>
      </c>
      <c r="H25" s="45">
        <v>31239</v>
      </c>
      <c r="I25" s="53">
        <f t="shared" si="0"/>
        <v>11291249.450000001</v>
      </c>
      <c r="J25" s="30">
        <v>9683</v>
      </c>
      <c r="K25" s="46"/>
      <c r="L25" s="56">
        <f t="shared" si="1"/>
        <v>6293.95</v>
      </c>
      <c r="M25" s="8">
        <f t="shared" si="2"/>
        <v>11297543.4</v>
      </c>
      <c r="N25" s="35">
        <v>4.6E-5</v>
      </c>
      <c r="O25" s="25">
        <f t="shared" si="3"/>
        <v>519.6869964</v>
      </c>
      <c r="P25" s="30">
        <v>324087</v>
      </c>
      <c r="Q25" s="45">
        <v>0</v>
      </c>
      <c r="R25" s="50">
        <f t="shared" si="4"/>
        <v>210656.55000000002</v>
      </c>
      <c r="S25" s="4">
        <v>2.5999999999999998E-5</v>
      </c>
      <c r="T25" s="5">
        <f t="shared" si="5"/>
        <v>5.4770703000000003</v>
      </c>
      <c r="U25" s="14">
        <f t="shared" si="6"/>
        <v>525.16406670000003</v>
      </c>
    </row>
    <row r="26" spans="1:21" ht="15.75" x14ac:dyDescent="0.25">
      <c r="A26" s="6" t="s">
        <v>57</v>
      </c>
      <c r="B26" s="10" t="s">
        <v>11</v>
      </c>
      <c r="C26" s="2" t="s">
        <v>64</v>
      </c>
      <c r="D26" s="3">
        <v>910</v>
      </c>
      <c r="E26" s="3">
        <v>8600</v>
      </c>
      <c r="F26" s="38">
        <v>0.65</v>
      </c>
      <c r="G26" s="42">
        <v>0</v>
      </c>
      <c r="H26" s="45"/>
      <c r="I26" s="53">
        <f t="shared" si="0"/>
        <v>0</v>
      </c>
      <c r="J26" s="30">
        <v>962</v>
      </c>
      <c r="K26" s="46"/>
      <c r="L26" s="56">
        <f t="shared" si="1"/>
        <v>625.30000000000007</v>
      </c>
      <c r="M26" s="8">
        <f t="shared" si="2"/>
        <v>625.30000000000007</v>
      </c>
      <c r="N26" s="35">
        <v>1.4239999999999999E-3</v>
      </c>
      <c r="O26" s="25">
        <f t="shared" si="3"/>
        <v>0.89042720000000009</v>
      </c>
      <c r="P26" s="30">
        <v>0</v>
      </c>
      <c r="Q26" s="45">
        <v>0</v>
      </c>
      <c r="R26" s="50">
        <f t="shared" si="4"/>
        <v>0</v>
      </c>
      <c r="S26" s="4">
        <v>1.72E-3</v>
      </c>
      <c r="T26" s="5">
        <f t="shared" si="5"/>
        <v>0</v>
      </c>
      <c r="U26" s="14">
        <f t="shared" si="6"/>
        <v>0.89042720000000009</v>
      </c>
    </row>
    <row r="27" spans="1:21" ht="15.75" x14ac:dyDescent="0.25">
      <c r="A27" s="6" t="s">
        <v>57</v>
      </c>
      <c r="B27" s="10" t="s">
        <v>11</v>
      </c>
      <c r="C27" s="2" t="s">
        <v>65</v>
      </c>
      <c r="D27" s="3">
        <v>910</v>
      </c>
      <c r="E27" s="3">
        <v>8600</v>
      </c>
      <c r="F27" s="38">
        <v>0.65</v>
      </c>
      <c r="G27" s="42">
        <v>0</v>
      </c>
      <c r="H27" s="45"/>
      <c r="I27" s="53">
        <f t="shared" si="0"/>
        <v>0</v>
      </c>
      <c r="J27" s="30">
        <v>962</v>
      </c>
      <c r="K27" s="46"/>
      <c r="L27" s="56">
        <f t="shared" si="1"/>
        <v>625.30000000000007</v>
      </c>
      <c r="M27" s="8">
        <f t="shared" si="2"/>
        <v>625.30000000000007</v>
      </c>
      <c r="N27" s="35">
        <v>1.4100000000000001E-4</v>
      </c>
      <c r="O27" s="25">
        <f t="shared" si="3"/>
        <v>8.8167300000000018E-2</v>
      </c>
      <c r="P27" s="30">
        <v>0</v>
      </c>
      <c r="Q27" s="45">
        <v>0</v>
      </c>
      <c r="R27" s="50">
        <f t="shared" si="4"/>
        <v>0</v>
      </c>
      <c r="S27" s="4">
        <v>1.85E-4</v>
      </c>
      <c r="T27" s="5">
        <f t="shared" si="5"/>
        <v>0</v>
      </c>
      <c r="U27" s="14">
        <f t="shared" si="6"/>
        <v>8.8167300000000018E-2</v>
      </c>
    </row>
    <row r="28" spans="1:21" ht="15.75" x14ac:dyDescent="0.25">
      <c r="A28" s="6" t="s">
        <v>57</v>
      </c>
      <c r="B28" s="10" t="s">
        <v>11</v>
      </c>
      <c r="C28" s="2" t="s">
        <v>66</v>
      </c>
      <c r="D28" s="3">
        <v>910</v>
      </c>
      <c r="E28" s="3">
        <v>8600</v>
      </c>
      <c r="F28" s="38">
        <v>0.65</v>
      </c>
      <c r="G28" s="42">
        <v>0</v>
      </c>
      <c r="H28" s="45"/>
      <c r="I28" s="53">
        <f t="shared" si="0"/>
        <v>0</v>
      </c>
      <c r="J28" s="30">
        <v>962</v>
      </c>
      <c r="K28" s="46"/>
      <c r="L28" s="56">
        <f t="shared" si="1"/>
        <v>625.30000000000007</v>
      </c>
      <c r="M28" s="8">
        <f t="shared" si="2"/>
        <v>625.30000000000007</v>
      </c>
      <c r="N28" s="35">
        <v>4.7399999999999997E-4</v>
      </c>
      <c r="O28" s="25">
        <f t="shared" si="3"/>
        <v>0.29639219999999999</v>
      </c>
      <c r="P28" s="30">
        <v>0</v>
      </c>
      <c r="Q28" s="45">
        <v>0</v>
      </c>
      <c r="R28" s="50">
        <f t="shared" si="4"/>
        <v>0</v>
      </c>
      <c r="S28" s="4">
        <v>4.5800000000000002E-4</v>
      </c>
      <c r="T28" s="5">
        <f t="shared" si="5"/>
        <v>0</v>
      </c>
      <c r="U28" s="14">
        <f t="shared" si="6"/>
        <v>0.29639219999999999</v>
      </c>
    </row>
    <row r="29" spans="1:21" ht="15.75" x14ac:dyDescent="0.25">
      <c r="A29" s="6" t="s">
        <v>57</v>
      </c>
      <c r="B29" s="10" t="s">
        <v>11</v>
      </c>
      <c r="C29" s="2" t="s">
        <v>78</v>
      </c>
      <c r="D29" s="3">
        <v>910</v>
      </c>
      <c r="E29" s="3">
        <v>8600</v>
      </c>
      <c r="F29" s="38">
        <v>0.65</v>
      </c>
      <c r="G29" s="42">
        <v>0</v>
      </c>
      <c r="H29" s="45"/>
      <c r="I29" s="53">
        <f t="shared" si="0"/>
        <v>0</v>
      </c>
      <c r="J29" s="30">
        <v>962</v>
      </c>
      <c r="K29" s="46"/>
      <c r="L29" s="56">
        <f t="shared" si="1"/>
        <v>625.30000000000007</v>
      </c>
      <c r="M29" s="8">
        <f t="shared" si="2"/>
        <v>625.30000000000007</v>
      </c>
      <c r="N29" s="35">
        <v>5.4999999999999997E-3</v>
      </c>
      <c r="O29" s="25">
        <f t="shared" si="3"/>
        <v>3.4391500000000002</v>
      </c>
      <c r="P29" s="30">
        <v>0</v>
      </c>
      <c r="Q29" s="45">
        <v>0</v>
      </c>
      <c r="R29" s="50">
        <f t="shared" si="4"/>
        <v>0</v>
      </c>
      <c r="S29" s="4">
        <v>5.8060000000000004E-3</v>
      </c>
      <c r="T29" s="5">
        <f t="shared" si="5"/>
        <v>0</v>
      </c>
      <c r="U29" s="14">
        <f t="shared" si="6"/>
        <v>3.4391500000000002</v>
      </c>
    </row>
    <row r="30" spans="1:21" ht="15.75" x14ac:dyDescent="0.25">
      <c r="A30" s="6" t="s">
        <v>57</v>
      </c>
      <c r="B30" s="10" t="s">
        <v>11</v>
      </c>
      <c r="C30" s="2" t="s">
        <v>67</v>
      </c>
      <c r="D30" s="3">
        <v>910</v>
      </c>
      <c r="E30" s="3">
        <v>8600</v>
      </c>
      <c r="F30" s="38">
        <v>0.65</v>
      </c>
      <c r="G30" s="42">
        <v>0</v>
      </c>
      <c r="H30" s="45"/>
      <c r="I30" s="53">
        <f t="shared" si="0"/>
        <v>0</v>
      </c>
      <c r="J30" s="30">
        <v>962</v>
      </c>
      <c r="K30" s="46"/>
      <c r="L30" s="56">
        <f t="shared" si="1"/>
        <v>625.30000000000007</v>
      </c>
      <c r="M30" s="8">
        <f t="shared" si="2"/>
        <v>625.30000000000007</v>
      </c>
      <c r="N30" s="35">
        <v>0</v>
      </c>
      <c r="O30" s="25">
        <f t="shared" si="3"/>
        <v>0</v>
      </c>
      <c r="P30" s="30">
        <v>0</v>
      </c>
      <c r="Q30" s="45">
        <v>0</v>
      </c>
      <c r="R30" s="50">
        <f t="shared" si="4"/>
        <v>0</v>
      </c>
      <c r="S30" s="4">
        <v>0</v>
      </c>
      <c r="T30" s="5">
        <f t="shared" si="5"/>
        <v>0</v>
      </c>
      <c r="U30" s="14">
        <f t="shared" si="6"/>
        <v>0</v>
      </c>
    </row>
    <row r="31" spans="1:21" ht="15.75" x14ac:dyDescent="0.25">
      <c r="A31" s="6" t="s">
        <v>57</v>
      </c>
      <c r="B31" s="10" t="s">
        <v>11</v>
      </c>
      <c r="C31" s="2" t="s">
        <v>68</v>
      </c>
      <c r="D31" s="3">
        <v>910</v>
      </c>
      <c r="E31" s="3">
        <v>8600</v>
      </c>
      <c r="F31" s="38">
        <v>0.65</v>
      </c>
      <c r="G31" s="42">
        <v>0</v>
      </c>
      <c r="H31" s="45"/>
      <c r="I31" s="53">
        <f t="shared" si="0"/>
        <v>0</v>
      </c>
      <c r="J31" s="30">
        <v>962</v>
      </c>
      <c r="K31" s="46"/>
      <c r="L31" s="56">
        <f t="shared" si="1"/>
        <v>625.30000000000007</v>
      </c>
      <c r="M31" s="8">
        <f t="shared" si="2"/>
        <v>625.30000000000007</v>
      </c>
      <c r="N31" s="35">
        <v>8.3999999999999995E-5</v>
      </c>
      <c r="O31" s="25">
        <f t="shared" si="3"/>
        <v>5.2525200000000001E-2</v>
      </c>
      <c r="P31" s="30">
        <v>0</v>
      </c>
      <c r="Q31" s="45">
        <v>0</v>
      </c>
      <c r="R31" s="50">
        <f t="shared" si="4"/>
        <v>0</v>
      </c>
      <c r="S31" s="4">
        <v>9.3999999999999994E-5</v>
      </c>
      <c r="T31" s="5">
        <f t="shared" si="5"/>
        <v>0</v>
      </c>
      <c r="U31" s="14">
        <f t="shared" si="6"/>
        <v>5.2525200000000001E-2</v>
      </c>
    </row>
    <row r="32" spans="1:21" ht="15.75" x14ac:dyDescent="0.25">
      <c r="A32" s="6" t="s">
        <v>57</v>
      </c>
      <c r="B32" s="10" t="s">
        <v>11</v>
      </c>
      <c r="C32" s="2" t="s">
        <v>69</v>
      </c>
      <c r="D32" s="3">
        <v>910</v>
      </c>
      <c r="E32" s="3">
        <v>8600</v>
      </c>
      <c r="F32" s="38">
        <v>0.65</v>
      </c>
      <c r="G32" s="42">
        <v>0</v>
      </c>
      <c r="H32" s="45"/>
      <c r="I32" s="53">
        <f t="shared" si="0"/>
        <v>0</v>
      </c>
      <c r="J32" s="30">
        <v>962</v>
      </c>
      <c r="K32" s="46"/>
      <c r="L32" s="56">
        <f t="shared" si="1"/>
        <v>625.30000000000007</v>
      </c>
      <c r="M32" s="8">
        <f t="shared" si="2"/>
        <v>625.30000000000007</v>
      </c>
      <c r="N32" s="35">
        <v>1.3200000000000001E-4</v>
      </c>
      <c r="O32" s="25">
        <f t="shared" si="3"/>
        <v>8.2539600000000019E-2</v>
      </c>
      <c r="P32" s="30">
        <v>0</v>
      </c>
      <c r="Q32" s="45">
        <v>0</v>
      </c>
      <c r="R32" s="50">
        <f t="shared" si="4"/>
        <v>0</v>
      </c>
      <c r="S32" s="4">
        <v>1.46E-4</v>
      </c>
      <c r="T32" s="5">
        <f t="shared" si="5"/>
        <v>0</v>
      </c>
      <c r="U32" s="14">
        <f t="shared" si="6"/>
        <v>8.2539600000000019E-2</v>
      </c>
    </row>
    <row r="33" spans="1:21" ht="15.75" x14ac:dyDescent="0.25">
      <c r="A33" s="6" t="s">
        <v>57</v>
      </c>
      <c r="B33" s="10" t="s">
        <v>11</v>
      </c>
      <c r="C33" s="2" t="s">
        <v>81</v>
      </c>
      <c r="D33" s="3">
        <v>910</v>
      </c>
      <c r="E33" s="3">
        <v>8600</v>
      </c>
      <c r="F33" s="38">
        <v>0.65</v>
      </c>
      <c r="G33" s="42">
        <v>0</v>
      </c>
      <c r="H33" s="45"/>
      <c r="I33" s="53">
        <f t="shared" si="0"/>
        <v>0</v>
      </c>
      <c r="J33" s="30">
        <v>962</v>
      </c>
      <c r="K33" s="46"/>
      <c r="L33" s="56">
        <f t="shared" si="1"/>
        <v>625.30000000000007</v>
      </c>
      <c r="M33" s="8">
        <f t="shared" si="2"/>
        <v>625.30000000000007</v>
      </c>
      <c r="N33" s="35">
        <v>1.8799999999999999E-4</v>
      </c>
      <c r="O33" s="25">
        <f t="shared" si="3"/>
        <v>0.11755640000000001</v>
      </c>
      <c r="P33" s="30">
        <v>0</v>
      </c>
      <c r="Q33" s="45">
        <v>0</v>
      </c>
      <c r="R33" s="50">
        <f t="shared" si="4"/>
        <v>0</v>
      </c>
      <c r="S33" s="4">
        <v>2.1100000000000001E-4</v>
      </c>
      <c r="T33" s="5">
        <f t="shared" si="5"/>
        <v>0</v>
      </c>
      <c r="U33" s="14">
        <f t="shared" si="6"/>
        <v>0.11755640000000001</v>
      </c>
    </row>
    <row r="34" spans="1:21" ht="15.75" x14ac:dyDescent="0.25">
      <c r="A34" s="6" t="s">
        <v>57</v>
      </c>
      <c r="B34" s="10" t="s">
        <v>11</v>
      </c>
      <c r="C34" s="2" t="s">
        <v>88</v>
      </c>
      <c r="D34" s="3">
        <v>910</v>
      </c>
      <c r="E34" s="3">
        <v>8600</v>
      </c>
      <c r="F34" s="38">
        <v>0.65</v>
      </c>
      <c r="G34" s="42">
        <v>0</v>
      </c>
      <c r="H34" s="45"/>
      <c r="I34" s="53">
        <f t="shared" si="0"/>
        <v>0</v>
      </c>
      <c r="J34" s="30">
        <v>962</v>
      </c>
      <c r="K34" s="46"/>
      <c r="L34" s="56">
        <f t="shared" si="1"/>
        <v>625.30000000000007</v>
      </c>
      <c r="M34" s="8">
        <f t="shared" si="2"/>
        <v>625.30000000000007</v>
      </c>
      <c r="N34" s="35">
        <v>0</v>
      </c>
      <c r="O34" s="25">
        <f t="shared" si="3"/>
        <v>0</v>
      </c>
      <c r="P34" s="30">
        <v>0</v>
      </c>
      <c r="Q34" s="45">
        <v>0</v>
      </c>
      <c r="R34" s="50">
        <f t="shared" si="4"/>
        <v>0</v>
      </c>
      <c r="S34" s="4">
        <v>0</v>
      </c>
      <c r="T34" s="5">
        <f t="shared" si="5"/>
        <v>0</v>
      </c>
      <c r="U34" s="14">
        <f t="shared" si="6"/>
        <v>0</v>
      </c>
    </row>
    <row r="35" spans="1:21" ht="15.75" x14ac:dyDescent="0.25">
      <c r="A35" s="6" t="s">
        <v>57</v>
      </c>
      <c r="B35" s="10" t="s">
        <v>11</v>
      </c>
      <c r="C35" s="2" t="s">
        <v>71</v>
      </c>
      <c r="D35" s="3">
        <v>910</v>
      </c>
      <c r="E35" s="3">
        <v>8600</v>
      </c>
      <c r="F35" s="38">
        <v>0.65</v>
      </c>
      <c r="G35" s="42">
        <v>0</v>
      </c>
      <c r="H35" s="45"/>
      <c r="I35" s="53">
        <f t="shared" si="0"/>
        <v>0</v>
      </c>
      <c r="J35" s="30">
        <v>962</v>
      </c>
      <c r="K35" s="46"/>
      <c r="L35" s="56">
        <f t="shared" si="1"/>
        <v>625.30000000000007</v>
      </c>
      <c r="M35" s="8">
        <f t="shared" si="2"/>
        <v>625.30000000000007</v>
      </c>
      <c r="N35" s="35">
        <v>8.2000000000000001E-5</v>
      </c>
      <c r="O35" s="25">
        <f t="shared" si="3"/>
        <v>5.1274600000000004E-2</v>
      </c>
      <c r="P35" s="30">
        <v>0</v>
      </c>
      <c r="Q35" s="45">
        <v>0</v>
      </c>
      <c r="R35" s="50">
        <f t="shared" si="4"/>
        <v>0</v>
      </c>
      <c r="S35" s="4">
        <v>9.2E-5</v>
      </c>
      <c r="T35" s="5">
        <f t="shared" si="5"/>
        <v>0</v>
      </c>
      <c r="U35" s="14">
        <f t="shared" si="6"/>
        <v>5.1274600000000004E-2</v>
      </c>
    </row>
    <row r="36" spans="1:21" ht="15.75" x14ac:dyDescent="0.25">
      <c r="A36" s="6" t="s">
        <v>57</v>
      </c>
      <c r="B36" s="10" t="s">
        <v>11</v>
      </c>
      <c r="C36" s="2" t="s">
        <v>84</v>
      </c>
      <c r="D36" s="3">
        <v>910</v>
      </c>
      <c r="E36" s="3">
        <v>8600</v>
      </c>
      <c r="F36" s="38">
        <v>0.65</v>
      </c>
      <c r="G36" s="42">
        <v>0</v>
      </c>
      <c r="H36" s="45"/>
      <c r="I36" s="53">
        <f t="shared" si="0"/>
        <v>0</v>
      </c>
      <c r="J36" s="30">
        <v>962</v>
      </c>
      <c r="K36" s="46"/>
      <c r="L36" s="56">
        <f t="shared" si="1"/>
        <v>625.30000000000007</v>
      </c>
      <c r="M36" s="8">
        <f t="shared" si="2"/>
        <v>625.30000000000007</v>
      </c>
      <c r="N36" s="35">
        <v>0</v>
      </c>
      <c r="O36" s="25">
        <f t="shared" si="3"/>
        <v>0</v>
      </c>
      <c r="P36" s="30">
        <v>0</v>
      </c>
      <c r="Q36" s="45">
        <v>0</v>
      </c>
      <c r="R36" s="50">
        <f t="shared" si="4"/>
        <v>0</v>
      </c>
      <c r="S36" s="4">
        <v>0</v>
      </c>
      <c r="T36" s="5">
        <f t="shared" si="5"/>
        <v>0</v>
      </c>
      <c r="U36" s="14">
        <f t="shared" si="6"/>
        <v>0</v>
      </c>
    </row>
    <row r="37" spans="1:21" ht="15.75" x14ac:dyDescent="0.25">
      <c r="A37" s="6" t="s">
        <v>57</v>
      </c>
      <c r="B37" s="10" t="s">
        <v>11</v>
      </c>
      <c r="C37" s="2" t="s">
        <v>72</v>
      </c>
      <c r="D37" s="3">
        <v>910</v>
      </c>
      <c r="E37" s="3">
        <v>8600</v>
      </c>
      <c r="F37" s="38">
        <v>0.65</v>
      </c>
      <c r="G37" s="42">
        <v>0</v>
      </c>
      <c r="H37" s="45"/>
      <c r="I37" s="53">
        <f t="shared" si="0"/>
        <v>0</v>
      </c>
      <c r="J37" s="30">
        <v>962</v>
      </c>
      <c r="K37" s="46"/>
      <c r="L37" s="56">
        <f t="shared" si="1"/>
        <v>625.30000000000007</v>
      </c>
      <c r="M37" s="8">
        <f t="shared" si="2"/>
        <v>625.30000000000007</v>
      </c>
      <c r="N37" s="35">
        <v>1.36E-4</v>
      </c>
      <c r="O37" s="25">
        <f t="shared" si="3"/>
        <v>8.5040800000000014E-2</v>
      </c>
      <c r="P37" s="30">
        <v>0</v>
      </c>
      <c r="Q37" s="45"/>
      <c r="R37" s="50">
        <f t="shared" si="4"/>
        <v>0</v>
      </c>
      <c r="S37" s="4">
        <v>1.35E-4</v>
      </c>
      <c r="T37" s="5">
        <f t="shared" si="5"/>
        <v>0</v>
      </c>
      <c r="U37" s="14">
        <f t="shared" si="6"/>
        <v>8.5040800000000014E-2</v>
      </c>
    </row>
    <row r="38" spans="1:21" ht="15.75" x14ac:dyDescent="0.25">
      <c r="A38" s="6" t="s">
        <v>57</v>
      </c>
      <c r="B38" s="10" t="s">
        <v>11</v>
      </c>
      <c r="C38" s="2" t="s">
        <v>85</v>
      </c>
      <c r="D38" s="3">
        <v>910</v>
      </c>
      <c r="E38" s="3">
        <v>8600</v>
      </c>
      <c r="F38" s="38">
        <v>0.65</v>
      </c>
      <c r="G38" s="42">
        <v>0</v>
      </c>
      <c r="H38" s="45"/>
      <c r="I38" s="53">
        <f t="shared" si="0"/>
        <v>0</v>
      </c>
      <c r="J38" s="30">
        <v>962</v>
      </c>
      <c r="K38" s="46"/>
      <c r="L38" s="56">
        <f t="shared" si="1"/>
        <v>625.30000000000007</v>
      </c>
      <c r="M38" s="8">
        <f t="shared" si="2"/>
        <v>625.30000000000007</v>
      </c>
      <c r="N38" s="35">
        <v>1.2210000000000001E-3</v>
      </c>
      <c r="O38" s="25">
        <f t="shared" si="3"/>
        <v>0.76349130000000009</v>
      </c>
      <c r="P38" s="30">
        <v>0</v>
      </c>
      <c r="Q38" s="45"/>
      <c r="R38" s="50">
        <f t="shared" si="4"/>
        <v>0</v>
      </c>
      <c r="S38" s="4">
        <v>1.3780000000000001E-3</v>
      </c>
      <c r="T38" s="5">
        <f t="shared" si="5"/>
        <v>0</v>
      </c>
      <c r="U38" s="14">
        <f t="shared" si="6"/>
        <v>0.76349130000000009</v>
      </c>
    </row>
    <row r="39" spans="1:21" ht="15.75" x14ac:dyDescent="0.25">
      <c r="A39" s="6" t="s">
        <v>57</v>
      </c>
      <c r="B39" s="10" t="s">
        <v>11</v>
      </c>
      <c r="C39" s="2" t="s">
        <v>73</v>
      </c>
      <c r="D39" s="3">
        <v>910</v>
      </c>
      <c r="E39" s="3">
        <v>8600</v>
      </c>
      <c r="F39" s="38">
        <v>0</v>
      </c>
      <c r="G39" s="42">
        <v>0</v>
      </c>
      <c r="H39" s="45"/>
      <c r="I39" s="53">
        <f t="shared" si="0"/>
        <v>0</v>
      </c>
      <c r="J39" s="30">
        <v>962</v>
      </c>
      <c r="K39" s="46"/>
      <c r="L39" s="56">
        <f t="shared" si="1"/>
        <v>0</v>
      </c>
      <c r="M39" s="8">
        <f t="shared" si="2"/>
        <v>0</v>
      </c>
      <c r="N39" s="35">
        <v>1.2E-5</v>
      </c>
      <c r="O39" s="25">
        <f t="shared" si="3"/>
        <v>0</v>
      </c>
      <c r="P39" s="30">
        <v>0</v>
      </c>
      <c r="Q39" s="45"/>
      <c r="R39" s="50">
        <f t="shared" si="4"/>
        <v>0</v>
      </c>
      <c r="S39" s="4">
        <v>1.2E-5</v>
      </c>
      <c r="T39" s="5">
        <f t="shared" si="5"/>
        <v>0</v>
      </c>
      <c r="U39" s="14">
        <f t="shared" si="6"/>
        <v>0</v>
      </c>
    </row>
    <row r="40" spans="1:21" ht="15.75" x14ac:dyDescent="0.25">
      <c r="A40" s="6" t="s">
        <v>57</v>
      </c>
      <c r="B40" s="10" t="s">
        <v>11</v>
      </c>
      <c r="C40" s="2" t="s">
        <v>74</v>
      </c>
      <c r="D40" s="3">
        <v>910</v>
      </c>
      <c r="E40" s="3">
        <v>8600</v>
      </c>
      <c r="F40" s="38">
        <v>0</v>
      </c>
      <c r="G40" s="42">
        <v>0</v>
      </c>
      <c r="H40" s="45"/>
      <c r="I40" s="53">
        <f t="shared" si="0"/>
        <v>0</v>
      </c>
      <c r="J40" s="30">
        <v>962</v>
      </c>
      <c r="K40" s="46"/>
      <c r="L40" s="56">
        <f t="shared" si="1"/>
        <v>0</v>
      </c>
      <c r="M40" s="8">
        <f t="shared" si="2"/>
        <v>0</v>
      </c>
      <c r="N40" s="35">
        <v>2.14E-4</v>
      </c>
      <c r="O40" s="25">
        <f t="shared" si="3"/>
        <v>0</v>
      </c>
      <c r="P40" s="30">
        <v>0</v>
      </c>
      <c r="Q40" s="45">
        <v>0</v>
      </c>
      <c r="R40" s="50">
        <f t="shared" si="4"/>
        <v>0</v>
      </c>
      <c r="S40" s="4">
        <v>2.4000000000000001E-4</v>
      </c>
      <c r="T40" s="5">
        <f t="shared" si="5"/>
        <v>0</v>
      </c>
      <c r="U40" s="14">
        <f t="shared" si="6"/>
        <v>0</v>
      </c>
    </row>
    <row r="41" spans="1:21" ht="15.75" x14ac:dyDescent="0.25">
      <c r="A41" s="6" t="s">
        <v>57</v>
      </c>
      <c r="B41" s="10" t="s">
        <v>11</v>
      </c>
      <c r="C41" s="2" t="s">
        <v>32</v>
      </c>
      <c r="D41" s="3">
        <v>910</v>
      </c>
      <c r="E41" s="3">
        <v>8600</v>
      </c>
      <c r="F41" s="38">
        <v>0.65</v>
      </c>
      <c r="G41" s="42">
        <v>0</v>
      </c>
      <c r="H41" s="45"/>
      <c r="I41" s="53">
        <f t="shared" si="0"/>
        <v>0</v>
      </c>
      <c r="J41" s="30">
        <v>962</v>
      </c>
      <c r="K41" s="46"/>
      <c r="L41" s="56">
        <f t="shared" si="1"/>
        <v>625.30000000000007</v>
      </c>
      <c r="M41" s="8">
        <f t="shared" si="2"/>
        <v>625.30000000000007</v>
      </c>
      <c r="N41" s="35">
        <v>0</v>
      </c>
      <c r="O41" s="25">
        <f t="shared" si="3"/>
        <v>0</v>
      </c>
      <c r="P41" s="30">
        <v>0</v>
      </c>
      <c r="Q41" s="45">
        <v>0</v>
      </c>
      <c r="R41" s="50">
        <f t="shared" si="4"/>
        <v>0</v>
      </c>
      <c r="S41" s="4">
        <v>0</v>
      </c>
      <c r="T41" s="5">
        <f t="shared" si="5"/>
        <v>0</v>
      </c>
      <c r="U41" s="14">
        <f t="shared" si="6"/>
        <v>0</v>
      </c>
    </row>
    <row r="42" spans="1:21" ht="15.75" x14ac:dyDescent="0.25">
      <c r="A42" s="6" t="s">
        <v>57</v>
      </c>
      <c r="B42" s="10" t="s">
        <v>11</v>
      </c>
      <c r="C42" s="2" t="s">
        <v>37</v>
      </c>
      <c r="D42" s="3">
        <v>910</v>
      </c>
      <c r="E42" s="3">
        <v>8600</v>
      </c>
      <c r="F42" s="38">
        <v>0.65</v>
      </c>
      <c r="G42" s="42">
        <v>0</v>
      </c>
      <c r="H42" s="45"/>
      <c r="I42" s="53">
        <f t="shared" si="0"/>
        <v>0</v>
      </c>
      <c r="J42" s="30">
        <v>962</v>
      </c>
      <c r="K42" s="46"/>
      <c r="L42" s="56">
        <f t="shared" si="1"/>
        <v>625.30000000000007</v>
      </c>
      <c r="M42" s="8">
        <f t="shared" si="2"/>
        <v>625.30000000000007</v>
      </c>
      <c r="N42" s="35">
        <v>2.1499999999999999E-4</v>
      </c>
      <c r="O42" s="25">
        <f t="shared" si="3"/>
        <v>0.13443950000000002</v>
      </c>
      <c r="P42" s="30">
        <v>0</v>
      </c>
      <c r="Q42" s="45">
        <v>0</v>
      </c>
      <c r="R42" s="50">
        <f t="shared" si="4"/>
        <v>0</v>
      </c>
      <c r="S42" s="4">
        <v>2.41E-4</v>
      </c>
      <c r="T42" s="5">
        <f t="shared" si="5"/>
        <v>0</v>
      </c>
      <c r="U42" s="14">
        <f t="shared" si="6"/>
        <v>0.13443950000000002</v>
      </c>
    </row>
    <row r="43" spans="1:21" ht="15.75" x14ac:dyDescent="0.25">
      <c r="A43" s="6" t="s">
        <v>57</v>
      </c>
      <c r="B43" s="10" t="s">
        <v>11</v>
      </c>
      <c r="C43" s="2" t="s">
        <v>38</v>
      </c>
      <c r="D43" s="3">
        <v>910</v>
      </c>
      <c r="E43" s="3">
        <v>8600</v>
      </c>
      <c r="F43" s="38">
        <v>0.65</v>
      </c>
      <c r="G43" s="42">
        <v>0</v>
      </c>
      <c r="H43" s="45"/>
      <c r="I43" s="53">
        <f t="shared" si="0"/>
        <v>0</v>
      </c>
      <c r="J43" s="30">
        <v>962</v>
      </c>
      <c r="K43" s="46"/>
      <c r="L43" s="56">
        <f t="shared" si="1"/>
        <v>625.30000000000007</v>
      </c>
      <c r="M43" s="8">
        <f t="shared" si="2"/>
        <v>625.30000000000007</v>
      </c>
      <c r="N43" s="35">
        <v>4.8000000000000001E-5</v>
      </c>
      <c r="O43" s="25">
        <f t="shared" si="3"/>
        <v>3.0014400000000004E-2</v>
      </c>
      <c r="P43" s="30">
        <v>0</v>
      </c>
      <c r="Q43" s="45">
        <v>0</v>
      </c>
      <c r="R43" s="50">
        <f t="shared" si="4"/>
        <v>0</v>
      </c>
      <c r="S43" s="4">
        <v>5.7000000000000003E-5</v>
      </c>
      <c r="T43" s="5">
        <f t="shared" si="5"/>
        <v>0</v>
      </c>
      <c r="U43" s="14">
        <f t="shared" si="6"/>
        <v>3.0014400000000004E-2</v>
      </c>
    </row>
    <row r="44" spans="1:21" ht="15.75" x14ac:dyDescent="0.25">
      <c r="A44" s="6" t="s">
        <v>57</v>
      </c>
      <c r="B44" s="10" t="s">
        <v>11</v>
      </c>
      <c r="C44" s="2" t="s">
        <v>36</v>
      </c>
      <c r="D44" s="3">
        <v>910</v>
      </c>
      <c r="E44" s="3">
        <v>8600</v>
      </c>
      <c r="F44" s="38">
        <v>0.65</v>
      </c>
      <c r="G44" s="42">
        <v>0</v>
      </c>
      <c r="H44" s="45"/>
      <c r="I44" s="53">
        <f t="shared" si="0"/>
        <v>0</v>
      </c>
      <c r="J44" s="30">
        <v>962</v>
      </c>
      <c r="K44" s="46"/>
      <c r="L44" s="56">
        <f t="shared" si="1"/>
        <v>625.30000000000007</v>
      </c>
      <c r="M44" s="8">
        <f t="shared" si="2"/>
        <v>625.30000000000007</v>
      </c>
      <c r="N44" s="35">
        <v>0</v>
      </c>
      <c r="O44" s="25">
        <f t="shared" si="3"/>
        <v>0</v>
      </c>
      <c r="P44" s="30">
        <v>0</v>
      </c>
      <c r="Q44" s="45">
        <v>0</v>
      </c>
      <c r="R44" s="50">
        <f t="shared" si="4"/>
        <v>0</v>
      </c>
      <c r="S44" s="4">
        <v>0</v>
      </c>
      <c r="T44" s="5">
        <f t="shared" si="5"/>
        <v>0</v>
      </c>
      <c r="U44" s="14">
        <f t="shared" si="6"/>
        <v>0</v>
      </c>
    </row>
    <row r="45" spans="1:21" ht="15.75" x14ac:dyDescent="0.25">
      <c r="A45" s="6" t="s">
        <v>57</v>
      </c>
      <c r="B45" s="10" t="s">
        <v>11</v>
      </c>
      <c r="C45" s="2" t="s">
        <v>39</v>
      </c>
      <c r="D45" s="3">
        <v>910</v>
      </c>
      <c r="E45" s="3">
        <v>8600</v>
      </c>
      <c r="F45" s="38">
        <v>0.65</v>
      </c>
      <c r="G45" s="42">
        <v>0</v>
      </c>
      <c r="H45" s="45"/>
      <c r="I45" s="53">
        <f t="shared" si="0"/>
        <v>0</v>
      </c>
      <c r="J45" s="30">
        <v>962</v>
      </c>
      <c r="K45" s="46"/>
      <c r="L45" s="56">
        <f t="shared" si="1"/>
        <v>625.30000000000007</v>
      </c>
      <c r="M45" s="8">
        <f t="shared" si="2"/>
        <v>625.30000000000007</v>
      </c>
      <c r="N45" s="35">
        <v>0</v>
      </c>
      <c r="O45" s="25">
        <f t="shared" si="3"/>
        <v>0</v>
      </c>
      <c r="P45" s="30">
        <v>0</v>
      </c>
      <c r="Q45" s="45">
        <v>0</v>
      </c>
      <c r="R45" s="50">
        <f t="shared" si="4"/>
        <v>0</v>
      </c>
      <c r="S45" s="4">
        <v>0</v>
      </c>
      <c r="T45" s="5">
        <f t="shared" si="5"/>
        <v>0</v>
      </c>
      <c r="U45" s="14">
        <f t="shared" si="6"/>
        <v>0</v>
      </c>
    </row>
    <row r="46" spans="1:21" ht="15.75" x14ac:dyDescent="0.25">
      <c r="A46" s="6" t="s">
        <v>57</v>
      </c>
      <c r="B46" s="10" t="s">
        <v>11</v>
      </c>
      <c r="C46" s="2" t="s">
        <v>33</v>
      </c>
      <c r="D46" s="3">
        <v>910</v>
      </c>
      <c r="E46" s="3">
        <v>8600</v>
      </c>
      <c r="F46" s="38">
        <v>0.65</v>
      </c>
      <c r="G46" s="42">
        <v>0</v>
      </c>
      <c r="H46" s="45"/>
      <c r="I46" s="53">
        <f t="shared" si="0"/>
        <v>0</v>
      </c>
      <c r="J46" s="30">
        <v>962</v>
      </c>
      <c r="K46" s="46"/>
      <c r="L46" s="56">
        <f t="shared" si="1"/>
        <v>625.30000000000007</v>
      </c>
      <c r="M46" s="8">
        <f t="shared" si="2"/>
        <v>625.30000000000007</v>
      </c>
      <c r="N46" s="35">
        <v>6.6000000000000005E-5</v>
      </c>
      <c r="O46" s="25">
        <f t="shared" si="3"/>
        <v>4.1269800000000009E-2</v>
      </c>
      <c r="P46" s="30">
        <v>0</v>
      </c>
      <c r="Q46" s="45">
        <v>0</v>
      </c>
      <c r="R46" s="50">
        <f t="shared" si="4"/>
        <v>0</v>
      </c>
      <c r="S46" s="4">
        <v>6.2000000000000003E-5</v>
      </c>
      <c r="T46" s="5">
        <f t="shared" si="5"/>
        <v>0</v>
      </c>
      <c r="U46" s="14">
        <f t="shared" si="6"/>
        <v>4.1269800000000009E-2</v>
      </c>
    </row>
    <row r="47" spans="1:21" ht="15.75" x14ac:dyDescent="0.25">
      <c r="A47" s="6" t="s">
        <v>57</v>
      </c>
      <c r="B47" s="10" t="s">
        <v>11</v>
      </c>
      <c r="C47" s="2" t="s">
        <v>187</v>
      </c>
      <c r="D47" s="3">
        <v>910</v>
      </c>
      <c r="E47" s="3">
        <v>8600</v>
      </c>
      <c r="F47" s="38">
        <v>0.65</v>
      </c>
      <c r="G47" s="42">
        <v>0</v>
      </c>
      <c r="H47" s="45"/>
      <c r="I47" s="53">
        <f t="shared" si="0"/>
        <v>0</v>
      </c>
      <c r="J47" s="30">
        <v>962</v>
      </c>
      <c r="K47" s="46"/>
      <c r="L47" s="56">
        <f t="shared" si="1"/>
        <v>625.30000000000007</v>
      </c>
      <c r="M47" s="8">
        <f t="shared" si="2"/>
        <v>625.30000000000007</v>
      </c>
      <c r="N47" s="35">
        <v>4.6E-5</v>
      </c>
      <c r="O47" s="25">
        <f t="shared" si="3"/>
        <v>2.8763800000000003E-2</v>
      </c>
      <c r="P47" s="30">
        <v>0</v>
      </c>
      <c r="Q47" s="45">
        <v>0</v>
      </c>
      <c r="R47" s="50">
        <f t="shared" si="4"/>
        <v>0</v>
      </c>
      <c r="S47" s="4">
        <v>2.5999999999999998E-5</v>
      </c>
      <c r="T47" s="5">
        <f t="shared" si="5"/>
        <v>0</v>
      </c>
      <c r="U47" s="14">
        <f t="shared" si="6"/>
        <v>2.8763800000000003E-2</v>
      </c>
    </row>
    <row r="48" spans="1:21" ht="15.75" x14ac:dyDescent="0.25">
      <c r="A48" s="6" t="s">
        <v>57</v>
      </c>
      <c r="B48" s="10" t="s">
        <v>25</v>
      </c>
      <c r="C48" s="2" t="s">
        <v>64</v>
      </c>
      <c r="D48" s="3">
        <v>509</v>
      </c>
      <c r="E48" s="3">
        <v>8601</v>
      </c>
      <c r="F48" s="38">
        <v>0.55000000000000004</v>
      </c>
      <c r="G48" s="42">
        <v>15806301</v>
      </c>
      <c r="H48" s="45">
        <v>5309954</v>
      </c>
      <c r="I48" s="53">
        <f t="shared" si="0"/>
        <v>5772990.8500000006</v>
      </c>
      <c r="J48" s="30">
        <v>28796</v>
      </c>
      <c r="K48" s="46"/>
      <c r="L48" s="56">
        <f t="shared" si="1"/>
        <v>15837.800000000001</v>
      </c>
      <c r="M48" s="8">
        <f t="shared" si="2"/>
        <v>5788828.6500000004</v>
      </c>
      <c r="N48" s="35">
        <v>1.4239999999999999E-3</v>
      </c>
      <c r="O48" s="25">
        <f t="shared" si="3"/>
        <v>8243.2919975999994</v>
      </c>
      <c r="P48" s="30">
        <v>1706501</v>
      </c>
      <c r="Q48" s="45">
        <v>372992</v>
      </c>
      <c r="R48" s="50">
        <f t="shared" si="4"/>
        <v>733429.95000000007</v>
      </c>
      <c r="S48" s="4">
        <v>1.72E-3</v>
      </c>
      <c r="T48" s="5">
        <f t="shared" si="5"/>
        <v>1261.4995140000001</v>
      </c>
      <c r="U48" s="14">
        <f t="shared" si="6"/>
        <v>9504.7915116000004</v>
      </c>
    </row>
    <row r="49" spans="1:21" ht="15.75" x14ac:dyDescent="0.25">
      <c r="A49" s="6" t="s">
        <v>57</v>
      </c>
      <c r="B49" s="10" t="s">
        <v>25</v>
      </c>
      <c r="C49" s="2" t="s">
        <v>65</v>
      </c>
      <c r="D49" s="3">
        <v>509</v>
      </c>
      <c r="E49" s="3">
        <v>8601</v>
      </c>
      <c r="F49" s="38">
        <v>0.55000000000000004</v>
      </c>
      <c r="G49" s="42">
        <v>15806301</v>
      </c>
      <c r="H49" s="45">
        <v>5309954</v>
      </c>
      <c r="I49" s="53">
        <f t="shared" si="0"/>
        <v>5772990.8500000006</v>
      </c>
      <c r="J49" s="30">
        <v>28796</v>
      </c>
      <c r="K49" s="46"/>
      <c r="L49" s="56">
        <f t="shared" si="1"/>
        <v>15837.800000000001</v>
      </c>
      <c r="M49" s="8">
        <f t="shared" si="2"/>
        <v>5788828.6500000004</v>
      </c>
      <c r="N49" s="35">
        <v>1.4100000000000001E-4</v>
      </c>
      <c r="O49" s="25">
        <f t="shared" si="3"/>
        <v>816.22483965000015</v>
      </c>
      <c r="P49" s="30">
        <v>1706501</v>
      </c>
      <c r="Q49" s="45">
        <v>372992</v>
      </c>
      <c r="R49" s="50">
        <f t="shared" si="4"/>
        <v>733429.95000000007</v>
      </c>
      <c r="S49" s="4">
        <v>1.85E-4</v>
      </c>
      <c r="T49" s="5">
        <f t="shared" si="5"/>
        <v>135.68454075000002</v>
      </c>
      <c r="U49" s="14">
        <f t="shared" si="6"/>
        <v>951.90938040000015</v>
      </c>
    </row>
    <row r="50" spans="1:21" ht="15.75" x14ac:dyDescent="0.25">
      <c r="A50" s="6" t="s">
        <v>57</v>
      </c>
      <c r="B50" s="10" t="s">
        <v>25</v>
      </c>
      <c r="C50" s="2" t="s">
        <v>66</v>
      </c>
      <c r="D50" s="3">
        <v>509</v>
      </c>
      <c r="E50" s="3">
        <v>8601</v>
      </c>
      <c r="F50" s="38">
        <v>0.55000000000000004</v>
      </c>
      <c r="G50" s="42">
        <v>15806301</v>
      </c>
      <c r="H50" s="45">
        <v>5309954</v>
      </c>
      <c r="I50" s="53">
        <f t="shared" si="0"/>
        <v>5772990.8500000006</v>
      </c>
      <c r="J50" s="30">
        <v>28796</v>
      </c>
      <c r="K50" s="46"/>
      <c r="L50" s="56">
        <f t="shared" si="1"/>
        <v>15837.800000000001</v>
      </c>
      <c r="M50" s="8">
        <f t="shared" si="2"/>
        <v>5788828.6500000004</v>
      </c>
      <c r="N50" s="35">
        <v>4.7399999999999997E-4</v>
      </c>
      <c r="O50" s="25">
        <f t="shared" si="3"/>
        <v>2743.9047801000002</v>
      </c>
      <c r="P50" s="30">
        <v>1706501</v>
      </c>
      <c r="Q50" s="45">
        <v>372992</v>
      </c>
      <c r="R50" s="50">
        <f t="shared" si="4"/>
        <v>733429.95000000007</v>
      </c>
      <c r="S50" s="4">
        <v>4.5800000000000002E-4</v>
      </c>
      <c r="T50" s="5">
        <f t="shared" si="5"/>
        <v>335.91091710000006</v>
      </c>
      <c r="U50" s="14">
        <f t="shared" si="6"/>
        <v>3079.8156972000002</v>
      </c>
    </row>
    <row r="51" spans="1:21" ht="15.75" x14ac:dyDescent="0.25">
      <c r="A51" s="6" t="s">
        <v>57</v>
      </c>
      <c r="B51" s="10" t="s">
        <v>25</v>
      </c>
      <c r="C51" s="2" t="s">
        <v>78</v>
      </c>
      <c r="D51" s="3">
        <v>509</v>
      </c>
      <c r="E51" s="3">
        <v>8601</v>
      </c>
      <c r="F51" s="38">
        <v>0.5</v>
      </c>
      <c r="G51" s="42">
        <v>15806301</v>
      </c>
      <c r="H51" s="45">
        <v>5309954</v>
      </c>
      <c r="I51" s="53">
        <f t="shared" si="0"/>
        <v>5248173.5</v>
      </c>
      <c r="J51" s="30">
        <v>28796</v>
      </c>
      <c r="K51" s="46"/>
      <c r="L51" s="56">
        <f t="shared" si="1"/>
        <v>14398</v>
      </c>
      <c r="M51" s="8">
        <f t="shared" si="2"/>
        <v>5262571.5</v>
      </c>
      <c r="N51" s="35">
        <v>5.4999999999999997E-3</v>
      </c>
      <c r="O51" s="25">
        <f t="shared" si="3"/>
        <v>28944.143249999997</v>
      </c>
      <c r="P51" s="30">
        <v>1706501</v>
      </c>
      <c r="Q51" s="45">
        <v>372992</v>
      </c>
      <c r="R51" s="50">
        <f t="shared" si="4"/>
        <v>666754.5</v>
      </c>
      <c r="S51" s="4">
        <v>5.8060000000000004E-3</v>
      </c>
      <c r="T51" s="5">
        <f t="shared" si="5"/>
        <v>3871.1766270000003</v>
      </c>
      <c r="U51" s="14">
        <f t="shared" si="6"/>
        <v>32815.319876999994</v>
      </c>
    </row>
    <row r="52" spans="1:21" ht="15.75" x14ac:dyDescent="0.25">
      <c r="A52" s="6" t="s">
        <v>57</v>
      </c>
      <c r="B52" s="10" t="s">
        <v>25</v>
      </c>
      <c r="C52" s="2" t="s">
        <v>67</v>
      </c>
      <c r="D52" s="3">
        <v>509</v>
      </c>
      <c r="E52" s="3">
        <v>8601</v>
      </c>
      <c r="F52" s="38">
        <v>0.5</v>
      </c>
      <c r="G52" s="42">
        <v>15806301</v>
      </c>
      <c r="H52" s="45">
        <v>5309954</v>
      </c>
      <c r="I52" s="53">
        <f t="shared" si="0"/>
        <v>5248173.5</v>
      </c>
      <c r="J52" s="30">
        <v>28796</v>
      </c>
      <c r="K52" s="46"/>
      <c r="L52" s="56">
        <f t="shared" si="1"/>
        <v>14398</v>
      </c>
      <c r="M52" s="8">
        <f t="shared" si="2"/>
        <v>5262571.5</v>
      </c>
      <c r="N52" s="35">
        <v>0</v>
      </c>
      <c r="O52" s="25">
        <f t="shared" si="3"/>
        <v>0</v>
      </c>
      <c r="P52" s="30">
        <v>1706501</v>
      </c>
      <c r="Q52" s="45">
        <v>372992</v>
      </c>
      <c r="R52" s="50">
        <f t="shared" si="4"/>
        <v>666754.5</v>
      </c>
      <c r="S52" s="4">
        <v>0</v>
      </c>
      <c r="T52" s="5">
        <f t="shared" si="5"/>
        <v>0</v>
      </c>
      <c r="U52" s="14">
        <f t="shared" si="6"/>
        <v>0</v>
      </c>
    </row>
    <row r="53" spans="1:21" ht="15.75" x14ac:dyDescent="0.25">
      <c r="A53" s="6" t="s">
        <v>57</v>
      </c>
      <c r="B53" s="10" t="s">
        <v>25</v>
      </c>
      <c r="C53" s="2" t="s">
        <v>68</v>
      </c>
      <c r="D53" s="3">
        <v>509</v>
      </c>
      <c r="E53" s="3">
        <v>8601</v>
      </c>
      <c r="F53" s="38">
        <v>0.5</v>
      </c>
      <c r="G53" s="42">
        <v>15806301</v>
      </c>
      <c r="H53" s="45">
        <v>5309954</v>
      </c>
      <c r="I53" s="53">
        <f t="shared" si="0"/>
        <v>5248173.5</v>
      </c>
      <c r="J53" s="30">
        <v>28796</v>
      </c>
      <c r="K53" s="46"/>
      <c r="L53" s="56">
        <f t="shared" si="1"/>
        <v>14398</v>
      </c>
      <c r="M53" s="8">
        <f t="shared" si="2"/>
        <v>5262571.5</v>
      </c>
      <c r="N53" s="35">
        <v>8.3999999999999995E-5</v>
      </c>
      <c r="O53" s="25">
        <f t="shared" si="3"/>
        <v>442.05600599999997</v>
      </c>
      <c r="P53" s="30">
        <v>1706501</v>
      </c>
      <c r="Q53" s="45">
        <v>372992</v>
      </c>
      <c r="R53" s="50">
        <f t="shared" si="4"/>
        <v>666754.5</v>
      </c>
      <c r="S53" s="4">
        <v>9.3999999999999994E-5</v>
      </c>
      <c r="T53" s="5">
        <f t="shared" si="5"/>
        <v>62.674923</v>
      </c>
      <c r="U53" s="14">
        <f t="shared" si="6"/>
        <v>504.73092899999995</v>
      </c>
    </row>
    <row r="54" spans="1:21" ht="15.75" x14ac:dyDescent="0.25">
      <c r="A54" s="6" t="s">
        <v>57</v>
      </c>
      <c r="B54" s="10" t="s">
        <v>25</v>
      </c>
      <c r="C54" s="2" t="s">
        <v>69</v>
      </c>
      <c r="D54" s="3">
        <v>509</v>
      </c>
      <c r="E54" s="3">
        <v>8601</v>
      </c>
      <c r="F54" s="38">
        <v>0.5</v>
      </c>
      <c r="G54" s="42">
        <v>15806301</v>
      </c>
      <c r="H54" s="45">
        <v>5309954</v>
      </c>
      <c r="I54" s="53">
        <f t="shared" si="0"/>
        <v>5248173.5</v>
      </c>
      <c r="J54" s="30">
        <v>28796</v>
      </c>
      <c r="K54" s="46"/>
      <c r="L54" s="56">
        <f t="shared" si="1"/>
        <v>14398</v>
      </c>
      <c r="M54" s="8">
        <f t="shared" si="2"/>
        <v>5262571.5</v>
      </c>
      <c r="N54" s="35">
        <v>1.3200000000000001E-4</v>
      </c>
      <c r="O54" s="25">
        <f t="shared" si="3"/>
        <v>694.65943800000002</v>
      </c>
      <c r="P54" s="30">
        <v>1706501</v>
      </c>
      <c r="Q54" s="45">
        <v>372992</v>
      </c>
      <c r="R54" s="50">
        <f t="shared" si="4"/>
        <v>666754.5</v>
      </c>
      <c r="S54" s="4">
        <v>1.46E-4</v>
      </c>
      <c r="T54" s="5">
        <f t="shared" si="5"/>
        <v>97.346157000000005</v>
      </c>
      <c r="U54" s="14">
        <f t="shared" si="6"/>
        <v>792.00559500000008</v>
      </c>
    </row>
    <row r="55" spans="1:21" ht="15.75" x14ac:dyDescent="0.25">
      <c r="A55" s="6" t="s">
        <v>57</v>
      </c>
      <c r="B55" s="10" t="s">
        <v>25</v>
      </c>
      <c r="C55" s="2" t="s">
        <v>81</v>
      </c>
      <c r="D55" s="3">
        <v>509</v>
      </c>
      <c r="E55" s="3">
        <v>8601</v>
      </c>
      <c r="F55" s="38">
        <v>0.5</v>
      </c>
      <c r="G55" s="42">
        <v>15806301</v>
      </c>
      <c r="H55" s="45">
        <v>5309954</v>
      </c>
      <c r="I55" s="53">
        <f t="shared" si="0"/>
        <v>5248173.5</v>
      </c>
      <c r="J55" s="30">
        <v>28796</v>
      </c>
      <c r="K55" s="46"/>
      <c r="L55" s="56">
        <f t="shared" si="1"/>
        <v>14398</v>
      </c>
      <c r="M55" s="8">
        <f t="shared" si="2"/>
        <v>5262571.5</v>
      </c>
      <c r="N55" s="35">
        <v>1.8799999999999999E-4</v>
      </c>
      <c r="O55" s="25">
        <f t="shared" si="3"/>
        <v>989.36344199999996</v>
      </c>
      <c r="P55" s="30">
        <v>1706501</v>
      </c>
      <c r="Q55" s="45">
        <v>372992</v>
      </c>
      <c r="R55" s="50">
        <f t="shared" si="4"/>
        <v>666754.5</v>
      </c>
      <c r="S55" s="4">
        <v>2.1100000000000001E-4</v>
      </c>
      <c r="T55" s="5">
        <f t="shared" si="5"/>
        <v>140.68519950000001</v>
      </c>
      <c r="U55" s="14">
        <f t="shared" si="6"/>
        <v>1130.0486415</v>
      </c>
    </row>
    <row r="56" spans="1:21" ht="15.75" x14ac:dyDescent="0.25">
      <c r="A56" s="6" t="s">
        <v>57</v>
      </c>
      <c r="B56" s="10" t="s">
        <v>25</v>
      </c>
      <c r="C56" s="2" t="s">
        <v>70</v>
      </c>
      <c r="D56" s="3">
        <v>509</v>
      </c>
      <c r="E56" s="3">
        <v>8601</v>
      </c>
      <c r="F56" s="38">
        <v>0.5</v>
      </c>
      <c r="G56" s="42">
        <v>15806301</v>
      </c>
      <c r="H56" s="45">
        <v>5309954</v>
      </c>
      <c r="I56" s="53">
        <f t="shared" si="0"/>
        <v>5248173.5</v>
      </c>
      <c r="J56" s="30">
        <v>28796</v>
      </c>
      <c r="K56" s="46"/>
      <c r="L56" s="56">
        <f t="shared" si="1"/>
        <v>14398</v>
      </c>
      <c r="M56" s="8">
        <f t="shared" si="2"/>
        <v>5262571.5</v>
      </c>
      <c r="N56" s="35">
        <v>5.0299999999999997E-4</v>
      </c>
      <c r="O56" s="25">
        <f t="shared" si="3"/>
        <v>2647.0734644999998</v>
      </c>
      <c r="P56" s="30">
        <v>1706501</v>
      </c>
      <c r="Q56" s="45">
        <v>372992</v>
      </c>
      <c r="R56" s="50">
        <f t="shared" si="4"/>
        <v>666754.5</v>
      </c>
      <c r="S56" s="4">
        <v>5.6400000000000005E-4</v>
      </c>
      <c r="T56" s="5">
        <f t="shared" si="5"/>
        <v>376.04953800000004</v>
      </c>
      <c r="U56" s="14">
        <f t="shared" si="6"/>
        <v>3023.1230025</v>
      </c>
    </row>
    <row r="57" spans="1:21" ht="15.75" x14ac:dyDescent="0.25">
      <c r="A57" s="6" t="s">
        <v>57</v>
      </c>
      <c r="B57" s="10" t="s">
        <v>25</v>
      </c>
      <c r="C57" s="2" t="s">
        <v>88</v>
      </c>
      <c r="D57" s="3">
        <v>509</v>
      </c>
      <c r="E57" s="3">
        <v>8601</v>
      </c>
      <c r="F57" s="38">
        <v>0</v>
      </c>
      <c r="G57" s="42">
        <v>15806301</v>
      </c>
      <c r="H57" s="45">
        <v>5309954</v>
      </c>
      <c r="I57" s="53">
        <f t="shared" si="0"/>
        <v>0</v>
      </c>
      <c r="J57" s="30">
        <v>28796</v>
      </c>
      <c r="K57" s="46"/>
      <c r="L57" s="56">
        <f t="shared" si="1"/>
        <v>0</v>
      </c>
      <c r="M57" s="8">
        <f t="shared" si="2"/>
        <v>0</v>
      </c>
      <c r="N57" s="35">
        <v>0</v>
      </c>
      <c r="O57" s="25">
        <f t="shared" si="3"/>
        <v>0</v>
      </c>
      <c r="P57" s="30">
        <v>1706501</v>
      </c>
      <c r="Q57" s="45">
        <v>372992</v>
      </c>
      <c r="R57" s="50">
        <f t="shared" si="4"/>
        <v>0</v>
      </c>
      <c r="S57" s="4">
        <v>0</v>
      </c>
      <c r="T57" s="5">
        <f t="shared" si="5"/>
        <v>0</v>
      </c>
      <c r="U57" s="14">
        <f t="shared" si="6"/>
        <v>0</v>
      </c>
    </row>
    <row r="58" spans="1:21" ht="15.75" x14ac:dyDescent="0.25">
      <c r="A58" s="6" t="s">
        <v>57</v>
      </c>
      <c r="B58" s="10" t="s">
        <v>25</v>
      </c>
      <c r="C58" s="2" t="s">
        <v>71</v>
      </c>
      <c r="D58" s="3">
        <v>509</v>
      </c>
      <c r="E58" s="3">
        <v>8601</v>
      </c>
      <c r="F58" s="38">
        <v>0.55000000000000004</v>
      </c>
      <c r="G58" s="42">
        <v>15806301</v>
      </c>
      <c r="H58" s="45">
        <v>5309954</v>
      </c>
      <c r="I58" s="53">
        <f t="shared" si="0"/>
        <v>5772990.8500000006</v>
      </c>
      <c r="J58" s="30">
        <v>28796</v>
      </c>
      <c r="K58" s="46"/>
      <c r="L58" s="56">
        <f t="shared" si="1"/>
        <v>15837.800000000001</v>
      </c>
      <c r="M58" s="8">
        <f t="shared" si="2"/>
        <v>5788828.6500000004</v>
      </c>
      <c r="N58" s="35">
        <v>8.2000000000000001E-5</v>
      </c>
      <c r="O58" s="25">
        <f t="shared" si="3"/>
        <v>474.68394930000005</v>
      </c>
      <c r="P58" s="30">
        <v>1706501</v>
      </c>
      <c r="Q58" s="45">
        <v>372992</v>
      </c>
      <c r="R58" s="50">
        <f t="shared" si="4"/>
        <v>733429.95000000007</v>
      </c>
      <c r="S58" s="4">
        <v>9.2E-5</v>
      </c>
      <c r="T58" s="5">
        <f t="shared" si="5"/>
        <v>67.475555400000005</v>
      </c>
      <c r="U58" s="14">
        <f t="shared" si="6"/>
        <v>542.15950470000007</v>
      </c>
    </row>
    <row r="59" spans="1:21" ht="15.75" x14ac:dyDescent="0.25">
      <c r="A59" s="6" t="s">
        <v>57</v>
      </c>
      <c r="B59" s="10" t="s">
        <v>25</v>
      </c>
      <c r="C59" s="2" t="s">
        <v>84</v>
      </c>
      <c r="D59" s="3">
        <v>509</v>
      </c>
      <c r="E59" s="3">
        <v>8601</v>
      </c>
      <c r="F59" s="38">
        <v>0.55000000000000004</v>
      </c>
      <c r="G59" s="42">
        <v>15806301</v>
      </c>
      <c r="H59" s="45">
        <v>5309954</v>
      </c>
      <c r="I59" s="53">
        <f t="shared" si="0"/>
        <v>5772990.8500000006</v>
      </c>
      <c r="J59" s="30">
        <v>28796</v>
      </c>
      <c r="K59" s="46"/>
      <c r="L59" s="56">
        <f t="shared" si="1"/>
        <v>15837.800000000001</v>
      </c>
      <c r="M59" s="8">
        <f t="shared" si="2"/>
        <v>5788828.6500000004</v>
      </c>
      <c r="N59" s="35">
        <v>0</v>
      </c>
      <c r="O59" s="25">
        <f t="shared" si="3"/>
        <v>0</v>
      </c>
      <c r="P59" s="30">
        <v>1706501</v>
      </c>
      <c r="Q59" s="45">
        <v>372992</v>
      </c>
      <c r="R59" s="50">
        <f t="shared" si="4"/>
        <v>733429.95000000007</v>
      </c>
      <c r="S59" s="4">
        <v>0</v>
      </c>
      <c r="T59" s="5">
        <f t="shared" si="5"/>
        <v>0</v>
      </c>
      <c r="U59" s="14">
        <f t="shared" si="6"/>
        <v>0</v>
      </c>
    </row>
    <row r="60" spans="1:21" ht="15.75" x14ac:dyDescent="0.25">
      <c r="A60" s="6" t="s">
        <v>57</v>
      </c>
      <c r="B60" s="10" t="s">
        <v>25</v>
      </c>
      <c r="C60" s="2" t="s">
        <v>72</v>
      </c>
      <c r="D60" s="3">
        <v>509</v>
      </c>
      <c r="E60" s="3">
        <v>8601</v>
      </c>
      <c r="F60" s="38">
        <v>0.55000000000000004</v>
      </c>
      <c r="G60" s="42">
        <v>15806301</v>
      </c>
      <c r="H60" s="45">
        <v>5309954</v>
      </c>
      <c r="I60" s="53">
        <f t="shared" si="0"/>
        <v>5772990.8500000006</v>
      </c>
      <c r="J60" s="30">
        <v>28796</v>
      </c>
      <c r="K60" s="46"/>
      <c r="L60" s="56">
        <f t="shared" si="1"/>
        <v>15837.800000000001</v>
      </c>
      <c r="M60" s="8">
        <f t="shared" si="2"/>
        <v>5788828.6500000004</v>
      </c>
      <c r="N60" s="35">
        <v>1.36E-4</v>
      </c>
      <c r="O60" s="25">
        <f t="shared" si="3"/>
        <v>787.28069640000001</v>
      </c>
      <c r="P60" s="30">
        <v>1706501</v>
      </c>
      <c r="Q60" s="45">
        <v>372992</v>
      </c>
      <c r="R60" s="50">
        <f t="shared" si="4"/>
        <v>733429.95000000007</v>
      </c>
      <c r="S60" s="4">
        <v>1.35E-4</v>
      </c>
      <c r="T60" s="5">
        <f t="shared" si="5"/>
        <v>99.01304325000001</v>
      </c>
      <c r="U60" s="14">
        <f t="shared" si="6"/>
        <v>886.29373965000002</v>
      </c>
    </row>
    <row r="61" spans="1:21" ht="15.75" x14ac:dyDescent="0.25">
      <c r="A61" s="6" t="s">
        <v>57</v>
      </c>
      <c r="B61" s="10" t="s">
        <v>25</v>
      </c>
      <c r="C61" s="2" t="s">
        <v>85</v>
      </c>
      <c r="D61" s="3">
        <v>509</v>
      </c>
      <c r="E61" s="3">
        <v>8601</v>
      </c>
      <c r="F61" s="38">
        <v>0.5</v>
      </c>
      <c r="G61" s="42">
        <v>15806301</v>
      </c>
      <c r="H61" s="45">
        <v>5309954</v>
      </c>
      <c r="I61" s="53">
        <f t="shared" si="0"/>
        <v>5248173.5</v>
      </c>
      <c r="J61" s="30">
        <v>28796</v>
      </c>
      <c r="K61" s="46"/>
      <c r="L61" s="56">
        <f t="shared" si="1"/>
        <v>14398</v>
      </c>
      <c r="M61" s="8">
        <f t="shared" si="2"/>
        <v>5262571.5</v>
      </c>
      <c r="N61" s="35">
        <v>1.2210000000000001E-3</v>
      </c>
      <c r="O61" s="25">
        <f t="shared" si="3"/>
        <v>6425.5998015000005</v>
      </c>
      <c r="P61" s="30">
        <v>1706501</v>
      </c>
      <c r="Q61" s="45">
        <v>372992</v>
      </c>
      <c r="R61" s="50">
        <f t="shared" si="4"/>
        <v>666754.5</v>
      </c>
      <c r="S61" s="4">
        <v>1.3780000000000001E-3</v>
      </c>
      <c r="T61" s="5">
        <f t="shared" si="5"/>
        <v>918.78770100000008</v>
      </c>
      <c r="U61" s="14">
        <f t="shared" si="6"/>
        <v>7344.3875025000007</v>
      </c>
    </row>
    <row r="62" spans="1:21" ht="15.75" x14ac:dyDescent="0.25">
      <c r="A62" s="6" t="s">
        <v>57</v>
      </c>
      <c r="B62" s="10" t="s">
        <v>25</v>
      </c>
      <c r="C62" s="2" t="s">
        <v>73</v>
      </c>
      <c r="D62" s="3">
        <v>509</v>
      </c>
      <c r="E62" s="3">
        <v>8601</v>
      </c>
      <c r="F62" s="38">
        <v>0</v>
      </c>
      <c r="G62" s="42">
        <v>15806301</v>
      </c>
      <c r="H62" s="45">
        <v>5309954</v>
      </c>
      <c r="I62" s="53">
        <f t="shared" si="0"/>
        <v>0</v>
      </c>
      <c r="J62" s="30">
        <v>28796</v>
      </c>
      <c r="K62" s="46"/>
      <c r="L62" s="56">
        <f t="shared" si="1"/>
        <v>0</v>
      </c>
      <c r="M62" s="8">
        <f t="shared" si="2"/>
        <v>0</v>
      </c>
      <c r="N62" s="35">
        <v>1.2E-5</v>
      </c>
      <c r="O62" s="25">
        <f t="shared" si="3"/>
        <v>0</v>
      </c>
      <c r="P62" s="30">
        <v>1706501</v>
      </c>
      <c r="Q62" s="45">
        <v>372992</v>
      </c>
      <c r="R62" s="50">
        <f t="shared" si="4"/>
        <v>0</v>
      </c>
      <c r="S62" s="4">
        <v>1.2E-5</v>
      </c>
      <c r="T62" s="5">
        <f t="shared" si="5"/>
        <v>0</v>
      </c>
      <c r="U62" s="14">
        <f t="shared" si="6"/>
        <v>0</v>
      </c>
    </row>
    <row r="63" spans="1:21" ht="15.75" x14ac:dyDescent="0.25">
      <c r="A63" s="6" t="s">
        <v>57</v>
      </c>
      <c r="B63" s="10" t="s">
        <v>25</v>
      </c>
      <c r="C63" s="2" t="s">
        <v>74</v>
      </c>
      <c r="D63" s="3">
        <v>509</v>
      </c>
      <c r="E63" s="3">
        <v>8601</v>
      </c>
      <c r="F63" s="38">
        <v>0</v>
      </c>
      <c r="G63" s="42">
        <v>15806301</v>
      </c>
      <c r="H63" s="45">
        <v>5309954</v>
      </c>
      <c r="I63" s="53">
        <f t="shared" si="0"/>
        <v>0</v>
      </c>
      <c r="J63" s="30">
        <v>28796</v>
      </c>
      <c r="K63" s="46"/>
      <c r="L63" s="56">
        <f t="shared" si="1"/>
        <v>0</v>
      </c>
      <c r="M63" s="8">
        <f t="shared" si="2"/>
        <v>0</v>
      </c>
      <c r="N63" s="35">
        <v>2.14E-4</v>
      </c>
      <c r="O63" s="25">
        <f t="shared" si="3"/>
        <v>0</v>
      </c>
      <c r="P63" s="30">
        <v>1706501</v>
      </c>
      <c r="Q63" s="45">
        <v>372992</v>
      </c>
      <c r="R63" s="50">
        <f t="shared" si="4"/>
        <v>0</v>
      </c>
      <c r="S63" s="4">
        <v>2.4000000000000001E-4</v>
      </c>
      <c r="T63" s="5">
        <f t="shared" si="5"/>
        <v>0</v>
      </c>
      <c r="U63" s="14">
        <f t="shared" si="6"/>
        <v>0</v>
      </c>
    </row>
    <row r="64" spans="1:21" ht="15.75" x14ac:dyDescent="0.25">
      <c r="A64" s="6" t="s">
        <v>57</v>
      </c>
      <c r="B64" s="10" t="s">
        <v>25</v>
      </c>
      <c r="C64" s="2" t="s">
        <v>32</v>
      </c>
      <c r="D64" s="3">
        <v>509</v>
      </c>
      <c r="E64" s="3">
        <v>8601</v>
      </c>
      <c r="F64" s="38">
        <v>0.5</v>
      </c>
      <c r="G64" s="42">
        <v>15806301</v>
      </c>
      <c r="H64" s="45">
        <v>5309954</v>
      </c>
      <c r="I64" s="53">
        <f t="shared" si="0"/>
        <v>5248173.5</v>
      </c>
      <c r="J64" s="30">
        <v>28796</v>
      </c>
      <c r="K64" s="46"/>
      <c r="L64" s="56">
        <f t="shared" si="1"/>
        <v>14398</v>
      </c>
      <c r="M64" s="8">
        <f t="shared" si="2"/>
        <v>5262571.5</v>
      </c>
      <c r="N64" s="35">
        <v>0</v>
      </c>
      <c r="O64" s="25">
        <f t="shared" si="3"/>
        <v>0</v>
      </c>
      <c r="P64" s="30">
        <v>1706501</v>
      </c>
      <c r="Q64" s="45">
        <v>372992</v>
      </c>
      <c r="R64" s="50">
        <f t="shared" si="4"/>
        <v>666754.5</v>
      </c>
      <c r="S64" s="4">
        <v>0</v>
      </c>
      <c r="T64" s="5">
        <f t="shared" si="5"/>
        <v>0</v>
      </c>
      <c r="U64" s="14">
        <f t="shared" si="6"/>
        <v>0</v>
      </c>
    </row>
    <row r="65" spans="1:21" ht="15.75" x14ac:dyDescent="0.25">
      <c r="A65" s="6" t="s">
        <v>57</v>
      </c>
      <c r="B65" s="10" t="s">
        <v>25</v>
      </c>
      <c r="C65" s="2" t="s">
        <v>37</v>
      </c>
      <c r="D65" s="3">
        <v>509</v>
      </c>
      <c r="E65" s="3">
        <v>8601</v>
      </c>
      <c r="F65" s="38">
        <v>0</v>
      </c>
      <c r="G65" s="42">
        <v>15806301</v>
      </c>
      <c r="H65" s="45">
        <v>5309954</v>
      </c>
      <c r="I65" s="53">
        <f t="shared" si="0"/>
        <v>0</v>
      </c>
      <c r="J65" s="30">
        <v>28796</v>
      </c>
      <c r="K65" s="46"/>
      <c r="L65" s="56">
        <f t="shared" si="1"/>
        <v>0</v>
      </c>
      <c r="M65" s="8">
        <f t="shared" si="2"/>
        <v>0</v>
      </c>
      <c r="N65" s="35">
        <v>2.1499999999999999E-4</v>
      </c>
      <c r="O65" s="25">
        <f t="shared" si="3"/>
        <v>0</v>
      </c>
      <c r="P65" s="30">
        <v>1706501</v>
      </c>
      <c r="Q65" s="45">
        <v>372992</v>
      </c>
      <c r="R65" s="50">
        <f t="shared" si="4"/>
        <v>0</v>
      </c>
      <c r="S65" s="4">
        <v>2.41E-4</v>
      </c>
      <c r="T65" s="5">
        <f t="shared" si="5"/>
        <v>0</v>
      </c>
      <c r="U65" s="14">
        <f t="shared" si="6"/>
        <v>0</v>
      </c>
    </row>
    <row r="66" spans="1:21" ht="15.75" x14ac:dyDescent="0.25">
      <c r="A66" s="6" t="s">
        <v>57</v>
      </c>
      <c r="B66" s="10" t="s">
        <v>25</v>
      </c>
      <c r="C66" s="2" t="s">
        <v>38</v>
      </c>
      <c r="D66" s="3">
        <v>509</v>
      </c>
      <c r="E66" s="3">
        <v>8601</v>
      </c>
      <c r="F66" s="38">
        <v>0.5</v>
      </c>
      <c r="G66" s="42">
        <v>15806301</v>
      </c>
      <c r="H66" s="45">
        <v>5309954</v>
      </c>
      <c r="I66" s="53">
        <f t="shared" si="0"/>
        <v>5248173.5</v>
      </c>
      <c r="J66" s="30">
        <v>28796</v>
      </c>
      <c r="K66" s="46"/>
      <c r="L66" s="56">
        <f t="shared" si="1"/>
        <v>14398</v>
      </c>
      <c r="M66" s="8">
        <f t="shared" si="2"/>
        <v>5262571.5</v>
      </c>
      <c r="N66" s="35">
        <v>4.8000000000000001E-5</v>
      </c>
      <c r="O66" s="25">
        <f t="shared" si="3"/>
        <v>252.603432</v>
      </c>
      <c r="P66" s="30">
        <v>1706501</v>
      </c>
      <c r="Q66" s="45">
        <v>372992</v>
      </c>
      <c r="R66" s="50">
        <f t="shared" si="4"/>
        <v>666754.5</v>
      </c>
      <c r="S66" s="4">
        <v>5.7000000000000003E-5</v>
      </c>
      <c r="T66" s="5">
        <f t="shared" si="5"/>
        <v>38.0050065</v>
      </c>
      <c r="U66" s="14">
        <f t="shared" si="6"/>
        <v>290.60843849999998</v>
      </c>
    </row>
    <row r="67" spans="1:21" ht="15.75" x14ac:dyDescent="0.25">
      <c r="A67" s="6" t="s">
        <v>57</v>
      </c>
      <c r="B67" s="10" t="s">
        <v>25</v>
      </c>
      <c r="C67" s="2" t="s">
        <v>36</v>
      </c>
      <c r="D67" s="3">
        <v>509</v>
      </c>
      <c r="E67" s="3">
        <v>8601</v>
      </c>
      <c r="F67" s="38">
        <v>0.5</v>
      </c>
      <c r="G67" s="42">
        <v>15806301</v>
      </c>
      <c r="H67" s="45">
        <v>5309954</v>
      </c>
      <c r="I67" s="53">
        <f t="shared" ref="I67:I130" si="7">(G67-H67)*F67</f>
        <v>5248173.5</v>
      </c>
      <c r="J67" s="30">
        <v>28796</v>
      </c>
      <c r="K67" s="46"/>
      <c r="L67" s="56">
        <f t="shared" ref="L67:L130" si="8">(J67-K67)*F67</f>
        <v>14398</v>
      </c>
      <c r="M67" s="8">
        <f t="shared" ref="M67:M130" si="9">(G67-H67+J67-K67)*F67</f>
        <v>5262571.5</v>
      </c>
      <c r="N67" s="35">
        <v>0</v>
      </c>
      <c r="O67" s="25">
        <f t="shared" ref="O67:O130" si="10">M67*N67</f>
        <v>0</v>
      </c>
      <c r="P67" s="30">
        <v>1706501</v>
      </c>
      <c r="Q67" s="45">
        <v>372992</v>
      </c>
      <c r="R67" s="50">
        <f t="shared" ref="R67:R130" si="11">+(P67-Q67)*F67</f>
        <v>666754.5</v>
      </c>
      <c r="S67" s="4">
        <v>0</v>
      </c>
      <c r="T67" s="5">
        <f t="shared" ref="T67:T130" si="12">R67*S67</f>
        <v>0</v>
      </c>
      <c r="U67" s="14">
        <f t="shared" ref="U67:U130" si="13">+O67+T67</f>
        <v>0</v>
      </c>
    </row>
    <row r="68" spans="1:21" ht="15.75" x14ac:dyDescent="0.25">
      <c r="A68" s="6" t="s">
        <v>57</v>
      </c>
      <c r="B68" s="10" t="s">
        <v>25</v>
      </c>
      <c r="C68" s="2" t="s">
        <v>44</v>
      </c>
      <c r="D68" s="3">
        <v>509</v>
      </c>
      <c r="E68" s="3">
        <v>8601</v>
      </c>
      <c r="F68" s="38">
        <v>0</v>
      </c>
      <c r="G68" s="42">
        <v>15806301</v>
      </c>
      <c r="H68" s="45">
        <v>5309954</v>
      </c>
      <c r="I68" s="53">
        <f t="shared" si="7"/>
        <v>0</v>
      </c>
      <c r="J68" s="30">
        <v>28796</v>
      </c>
      <c r="K68" s="46"/>
      <c r="L68" s="56">
        <f t="shared" si="8"/>
        <v>0</v>
      </c>
      <c r="M68" s="8">
        <f t="shared" si="9"/>
        <v>0</v>
      </c>
      <c r="N68" s="35">
        <v>0</v>
      </c>
      <c r="O68" s="25">
        <f t="shared" si="10"/>
        <v>0</v>
      </c>
      <c r="P68" s="30">
        <v>1706501</v>
      </c>
      <c r="Q68" s="45">
        <v>372992</v>
      </c>
      <c r="R68" s="50">
        <f t="shared" si="11"/>
        <v>0</v>
      </c>
      <c r="S68" s="4">
        <v>0</v>
      </c>
      <c r="T68" s="5">
        <f t="shared" si="12"/>
        <v>0</v>
      </c>
      <c r="U68" s="14">
        <f t="shared" si="13"/>
        <v>0</v>
      </c>
    </row>
    <row r="69" spans="1:21" ht="15.75" x14ac:dyDescent="0.25">
      <c r="A69" s="6" t="s">
        <v>57</v>
      </c>
      <c r="B69" s="10" t="s">
        <v>25</v>
      </c>
      <c r="C69" s="2" t="s">
        <v>33</v>
      </c>
      <c r="D69" s="3">
        <v>509</v>
      </c>
      <c r="E69" s="3">
        <v>8601</v>
      </c>
      <c r="F69" s="38">
        <v>0.5</v>
      </c>
      <c r="G69" s="42">
        <v>15806301</v>
      </c>
      <c r="H69" s="45">
        <v>5309954</v>
      </c>
      <c r="I69" s="53">
        <f t="shared" si="7"/>
        <v>5248173.5</v>
      </c>
      <c r="J69" s="30">
        <v>28796</v>
      </c>
      <c r="K69" s="46"/>
      <c r="L69" s="56">
        <f t="shared" si="8"/>
        <v>14398</v>
      </c>
      <c r="M69" s="8">
        <f t="shared" si="9"/>
        <v>5262571.5</v>
      </c>
      <c r="N69" s="35">
        <v>6.6000000000000005E-5</v>
      </c>
      <c r="O69" s="25">
        <f t="shared" si="10"/>
        <v>347.32971900000001</v>
      </c>
      <c r="P69" s="30">
        <v>1706501</v>
      </c>
      <c r="Q69" s="45">
        <v>372992</v>
      </c>
      <c r="R69" s="50">
        <f t="shared" si="11"/>
        <v>666754.5</v>
      </c>
      <c r="S69" s="4">
        <v>6.2000000000000003E-5</v>
      </c>
      <c r="T69" s="5">
        <f t="shared" si="12"/>
        <v>41.338779000000002</v>
      </c>
      <c r="U69" s="14">
        <f t="shared" si="13"/>
        <v>388.668498</v>
      </c>
    </row>
    <row r="70" spans="1:21" ht="15.75" x14ac:dyDescent="0.25">
      <c r="A70" s="6" t="s">
        <v>57</v>
      </c>
      <c r="B70" s="10" t="s">
        <v>25</v>
      </c>
      <c r="C70" s="2" t="s">
        <v>187</v>
      </c>
      <c r="D70" s="3">
        <v>509</v>
      </c>
      <c r="E70" s="3">
        <v>8601</v>
      </c>
      <c r="F70" s="38">
        <v>0.55000000000000004</v>
      </c>
      <c r="G70" s="42">
        <v>15806301</v>
      </c>
      <c r="H70" s="45">
        <v>5309954</v>
      </c>
      <c r="I70" s="53">
        <f t="shared" si="7"/>
        <v>5772990.8500000006</v>
      </c>
      <c r="J70" s="30">
        <v>28796</v>
      </c>
      <c r="K70" s="46"/>
      <c r="L70" s="56">
        <f t="shared" si="8"/>
        <v>15837.800000000001</v>
      </c>
      <c r="M70" s="8">
        <f t="shared" si="9"/>
        <v>5788828.6500000004</v>
      </c>
      <c r="N70" s="35">
        <v>4.6E-5</v>
      </c>
      <c r="O70" s="25">
        <f t="shared" si="10"/>
        <v>266.28611790000002</v>
      </c>
      <c r="P70" s="30">
        <v>1706501</v>
      </c>
      <c r="Q70" s="45">
        <v>372992</v>
      </c>
      <c r="R70" s="50">
        <f t="shared" si="11"/>
        <v>733429.95000000007</v>
      </c>
      <c r="S70" s="4">
        <v>2.5999999999999998E-5</v>
      </c>
      <c r="T70" s="5">
        <f t="shared" si="12"/>
        <v>19.069178700000002</v>
      </c>
      <c r="U70" s="14">
        <f t="shared" si="13"/>
        <v>285.35529660000003</v>
      </c>
    </row>
    <row r="71" spans="1:21" ht="15.75" x14ac:dyDescent="0.25">
      <c r="A71" s="6" t="s">
        <v>58</v>
      </c>
      <c r="B71" s="10" t="s">
        <v>93</v>
      </c>
      <c r="C71" s="2" t="s">
        <v>64</v>
      </c>
      <c r="D71" s="3">
        <v>273</v>
      </c>
      <c r="E71" s="3">
        <v>8301</v>
      </c>
      <c r="F71" s="38">
        <v>1</v>
      </c>
      <c r="G71" s="42">
        <v>87701590</v>
      </c>
      <c r="H71" s="45">
        <v>3874789</v>
      </c>
      <c r="I71" s="53">
        <f t="shared" si="7"/>
        <v>83826801</v>
      </c>
      <c r="J71" s="30">
        <v>254575</v>
      </c>
      <c r="K71" s="46"/>
      <c r="L71" s="56">
        <f t="shared" si="8"/>
        <v>254575</v>
      </c>
      <c r="M71" s="8">
        <f t="shared" si="9"/>
        <v>84081376</v>
      </c>
      <c r="N71" s="35">
        <v>1.4239999999999999E-3</v>
      </c>
      <c r="O71" s="25">
        <f t="shared" si="10"/>
        <v>119731.879424</v>
      </c>
      <c r="P71" s="30">
        <v>5669811</v>
      </c>
      <c r="Q71" s="45">
        <v>60286</v>
      </c>
      <c r="R71" s="50">
        <f t="shared" si="11"/>
        <v>5609525</v>
      </c>
      <c r="S71" s="4">
        <v>1.72E-3</v>
      </c>
      <c r="T71" s="5">
        <f t="shared" si="12"/>
        <v>9648.3829999999998</v>
      </c>
      <c r="U71" s="14">
        <f t="shared" si="13"/>
        <v>129380.262424</v>
      </c>
    </row>
    <row r="72" spans="1:21" ht="15.75" x14ac:dyDescent="0.25">
      <c r="A72" s="6" t="s">
        <v>58</v>
      </c>
      <c r="B72" s="10" t="s">
        <v>93</v>
      </c>
      <c r="C72" s="2" t="s">
        <v>65</v>
      </c>
      <c r="D72" s="3">
        <v>273</v>
      </c>
      <c r="E72" s="3">
        <v>8301</v>
      </c>
      <c r="F72" s="38">
        <v>1</v>
      </c>
      <c r="G72" s="42">
        <v>87701590</v>
      </c>
      <c r="H72" s="45">
        <v>3874789</v>
      </c>
      <c r="I72" s="53">
        <f t="shared" si="7"/>
        <v>83826801</v>
      </c>
      <c r="J72" s="30">
        <v>254575</v>
      </c>
      <c r="K72" s="46"/>
      <c r="L72" s="56">
        <f t="shared" si="8"/>
        <v>254575</v>
      </c>
      <c r="M72" s="8">
        <f t="shared" si="9"/>
        <v>84081376</v>
      </c>
      <c r="N72" s="35">
        <v>1.4100000000000001E-4</v>
      </c>
      <c r="O72" s="25">
        <f t="shared" si="10"/>
        <v>11855.474016</v>
      </c>
      <c r="P72" s="30">
        <v>5669811</v>
      </c>
      <c r="Q72" s="45">
        <v>60286</v>
      </c>
      <c r="R72" s="50">
        <f t="shared" si="11"/>
        <v>5609525</v>
      </c>
      <c r="S72" s="4">
        <v>1.85E-4</v>
      </c>
      <c r="T72" s="5">
        <f t="shared" si="12"/>
        <v>1037.762125</v>
      </c>
      <c r="U72" s="14">
        <f t="shared" si="13"/>
        <v>12893.236140999999</v>
      </c>
    </row>
    <row r="73" spans="1:21" ht="15.75" x14ac:dyDescent="0.25">
      <c r="A73" s="6" t="s">
        <v>58</v>
      </c>
      <c r="B73" s="10" t="s">
        <v>93</v>
      </c>
      <c r="C73" s="2" t="s">
        <v>66</v>
      </c>
      <c r="D73" s="3">
        <v>273</v>
      </c>
      <c r="E73" s="3">
        <v>8301</v>
      </c>
      <c r="F73" s="38">
        <v>1</v>
      </c>
      <c r="G73" s="42">
        <v>87701590</v>
      </c>
      <c r="H73" s="45">
        <v>3874789</v>
      </c>
      <c r="I73" s="53">
        <f t="shared" si="7"/>
        <v>83826801</v>
      </c>
      <c r="J73" s="30">
        <v>254575</v>
      </c>
      <c r="K73" s="46"/>
      <c r="L73" s="56">
        <f t="shared" si="8"/>
        <v>254575</v>
      </c>
      <c r="M73" s="8">
        <f t="shared" si="9"/>
        <v>84081376</v>
      </c>
      <c r="N73" s="35">
        <v>4.7399999999999997E-4</v>
      </c>
      <c r="O73" s="25">
        <f t="shared" si="10"/>
        <v>39854.572223999996</v>
      </c>
      <c r="P73" s="30">
        <v>5669811</v>
      </c>
      <c r="Q73" s="45">
        <v>60286</v>
      </c>
      <c r="R73" s="50">
        <f t="shared" si="11"/>
        <v>5609525</v>
      </c>
      <c r="S73" s="4">
        <v>4.5800000000000002E-4</v>
      </c>
      <c r="T73" s="5">
        <f t="shared" si="12"/>
        <v>2569.1624500000003</v>
      </c>
      <c r="U73" s="14">
        <f t="shared" si="13"/>
        <v>42423.734673999999</v>
      </c>
    </row>
    <row r="74" spans="1:21" ht="15.75" x14ac:dyDescent="0.25">
      <c r="A74" s="6" t="s">
        <v>58</v>
      </c>
      <c r="B74" s="10" t="s">
        <v>93</v>
      </c>
      <c r="C74" s="2" t="s">
        <v>78</v>
      </c>
      <c r="D74" s="3">
        <v>273</v>
      </c>
      <c r="E74" s="3">
        <v>8301</v>
      </c>
      <c r="F74" s="38">
        <v>0.6</v>
      </c>
      <c r="G74" s="42">
        <v>87701590</v>
      </c>
      <c r="H74" s="45">
        <v>3874789</v>
      </c>
      <c r="I74" s="53">
        <f t="shared" si="7"/>
        <v>50296080.600000001</v>
      </c>
      <c r="J74" s="30">
        <v>254575</v>
      </c>
      <c r="K74" s="46"/>
      <c r="L74" s="56">
        <f t="shared" si="8"/>
        <v>152745</v>
      </c>
      <c r="M74" s="8">
        <f t="shared" si="9"/>
        <v>50448825.600000001</v>
      </c>
      <c r="N74" s="35">
        <v>5.4999999999999997E-3</v>
      </c>
      <c r="O74" s="25">
        <f t="shared" si="10"/>
        <v>277468.54080000002</v>
      </c>
      <c r="P74" s="30">
        <v>5669811</v>
      </c>
      <c r="Q74" s="45">
        <v>60286</v>
      </c>
      <c r="R74" s="50">
        <f t="shared" si="11"/>
        <v>3365715</v>
      </c>
      <c r="S74" s="4">
        <v>5.8060000000000004E-3</v>
      </c>
      <c r="T74" s="5">
        <f t="shared" si="12"/>
        <v>19541.34129</v>
      </c>
      <c r="U74" s="14">
        <f t="shared" si="13"/>
        <v>297009.88209000003</v>
      </c>
    </row>
    <row r="75" spans="1:21" ht="15.75" x14ac:dyDescent="0.25">
      <c r="A75" s="6" t="s">
        <v>58</v>
      </c>
      <c r="B75" s="10" t="s">
        <v>93</v>
      </c>
      <c r="C75" s="2" t="s">
        <v>67</v>
      </c>
      <c r="D75" s="3">
        <v>273</v>
      </c>
      <c r="E75" s="3">
        <v>8301</v>
      </c>
      <c r="F75" s="38">
        <v>0.6</v>
      </c>
      <c r="G75" s="42">
        <v>87701590</v>
      </c>
      <c r="H75" s="45">
        <v>3874789</v>
      </c>
      <c r="I75" s="53">
        <f t="shared" si="7"/>
        <v>50296080.600000001</v>
      </c>
      <c r="J75" s="30">
        <v>254575</v>
      </c>
      <c r="K75" s="46"/>
      <c r="L75" s="56">
        <f t="shared" si="8"/>
        <v>152745</v>
      </c>
      <c r="M75" s="8">
        <f t="shared" si="9"/>
        <v>50448825.600000001</v>
      </c>
      <c r="N75" s="35">
        <v>0</v>
      </c>
      <c r="O75" s="25">
        <f t="shared" si="10"/>
        <v>0</v>
      </c>
      <c r="P75" s="30">
        <v>5669811</v>
      </c>
      <c r="Q75" s="45">
        <v>60286</v>
      </c>
      <c r="R75" s="50">
        <f t="shared" si="11"/>
        <v>3365715</v>
      </c>
      <c r="S75" s="4">
        <v>0</v>
      </c>
      <c r="T75" s="5">
        <f t="shared" si="12"/>
        <v>0</v>
      </c>
      <c r="U75" s="14">
        <f t="shared" si="13"/>
        <v>0</v>
      </c>
    </row>
    <row r="76" spans="1:21" ht="15.75" x14ac:dyDescent="0.25">
      <c r="A76" s="6" t="s">
        <v>58</v>
      </c>
      <c r="B76" s="10" t="s">
        <v>93</v>
      </c>
      <c r="C76" s="2" t="s">
        <v>68</v>
      </c>
      <c r="D76" s="3">
        <v>273</v>
      </c>
      <c r="E76" s="3">
        <v>8301</v>
      </c>
      <c r="F76" s="38">
        <v>1</v>
      </c>
      <c r="G76" s="42">
        <v>87701590</v>
      </c>
      <c r="H76" s="45">
        <v>3874789</v>
      </c>
      <c r="I76" s="53">
        <f t="shared" si="7"/>
        <v>83826801</v>
      </c>
      <c r="J76" s="30">
        <v>254575</v>
      </c>
      <c r="K76" s="46"/>
      <c r="L76" s="56">
        <f t="shared" si="8"/>
        <v>254575</v>
      </c>
      <c r="M76" s="8">
        <f t="shared" si="9"/>
        <v>84081376</v>
      </c>
      <c r="N76" s="35">
        <v>8.3999999999999995E-5</v>
      </c>
      <c r="O76" s="25">
        <f t="shared" si="10"/>
        <v>7062.8355839999995</v>
      </c>
      <c r="P76" s="30">
        <v>5669811</v>
      </c>
      <c r="Q76" s="45">
        <v>60286</v>
      </c>
      <c r="R76" s="50">
        <f t="shared" si="11"/>
        <v>5609525</v>
      </c>
      <c r="S76" s="4">
        <v>9.3999999999999994E-5</v>
      </c>
      <c r="T76" s="5">
        <f t="shared" si="12"/>
        <v>527.29534999999998</v>
      </c>
      <c r="U76" s="14">
        <f t="shared" si="13"/>
        <v>7590.1309339999998</v>
      </c>
    </row>
    <row r="77" spans="1:21" ht="15.75" x14ac:dyDescent="0.25">
      <c r="A77" s="6" t="s">
        <v>58</v>
      </c>
      <c r="B77" s="10" t="s">
        <v>93</v>
      </c>
      <c r="C77" s="2" t="s">
        <v>69</v>
      </c>
      <c r="D77" s="3">
        <v>273</v>
      </c>
      <c r="E77" s="3">
        <v>8301</v>
      </c>
      <c r="F77" s="38">
        <v>1</v>
      </c>
      <c r="G77" s="42">
        <v>87701590</v>
      </c>
      <c r="H77" s="45">
        <v>3874789</v>
      </c>
      <c r="I77" s="53">
        <f t="shared" si="7"/>
        <v>83826801</v>
      </c>
      <c r="J77" s="30">
        <v>254575</v>
      </c>
      <c r="K77" s="46"/>
      <c r="L77" s="56">
        <f t="shared" si="8"/>
        <v>254575</v>
      </c>
      <c r="M77" s="8">
        <f t="shared" si="9"/>
        <v>84081376</v>
      </c>
      <c r="N77" s="35">
        <v>1.3200000000000001E-4</v>
      </c>
      <c r="O77" s="25">
        <f t="shared" si="10"/>
        <v>11098.741632000001</v>
      </c>
      <c r="P77" s="30">
        <v>5669811</v>
      </c>
      <c r="Q77" s="45">
        <v>60286</v>
      </c>
      <c r="R77" s="50">
        <f t="shared" si="11"/>
        <v>5609525</v>
      </c>
      <c r="S77" s="4">
        <v>1.46E-4</v>
      </c>
      <c r="T77" s="5">
        <f t="shared" si="12"/>
        <v>818.99064999999996</v>
      </c>
      <c r="U77" s="14">
        <f t="shared" si="13"/>
        <v>11917.732282000001</v>
      </c>
    </row>
    <row r="78" spans="1:21" ht="15.75" x14ac:dyDescent="0.25">
      <c r="A78" s="6" t="s">
        <v>58</v>
      </c>
      <c r="B78" s="10" t="s">
        <v>93</v>
      </c>
      <c r="C78" s="2" t="s">
        <v>70</v>
      </c>
      <c r="D78" s="3">
        <v>273</v>
      </c>
      <c r="E78" s="3">
        <v>8301</v>
      </c>
      <c r="F78" s="38">
        <v>1</v>
      </c>
      <c r="G78" s="42">
        <v>87701590</v>
      </c>
      <c r="H78" s="45">
        <v>3874789</v>
      </c>
      <c r="I78" s="53">
        <f t="shared" si="7"/>
        <v>83826801</v>
      </c>
      <c r="J78" s="30">
        <v>254575</v>
      </c>
      <c r="K78" s="46"/>
      <c r="L78" s="56">
        <f t="shared" si="8"/>
        <v>254575</v>
      </c>
      <c r="M78" s="8">
        <f t="shared" si="9"/>
        <v>84081376</v>
      </c>
      <c r="N78" s="35">
        <v>5.0299999999999997E-4</v>
      </c>
      <c r="O78" s="25">
        <f t="shared" si="10"/>
        <v>42292.932128</v>
      </c>
      <c r="P78" s="30">
        <v>5669811</v>
      </c>
      <c r="Q78" s="45">
        <v>60286</v>
      </c>
      <c r="R78" s="50">
        <f t="shared" si="11"/>
        <v>5609525</v>
      </c>
      <c r="S78" s="4">
        <v>5.6400000000000005E-4</v>
      </c>
      <c r="T78" s="5">
        <f t="shared" si="12"/>
        <v>3163.7721000000001</v>
      </c>
      <c r="U78" s="14">
        <f t="shared" si="13"/>
        <v>45456.704228000002</v>
      </c>
    </row>
    <row r="79" spans="1:21" ht="15.75" x14ac:dyDescent="0.25">
      <c r="A79" s="6" t="s">
        <v>58</v>
      </c>
      <c r="B79" s="10" t="s">
        <v>93</v>
      </c>
      <c r="C79" s="2" t="s">
        <v>82</v>
      </c>
      <c r="D79" s="3">
        <v>273</v>
      </c>
      <c r="E79" s="3">
        <v>8301</v>
      </c>
      <c r="F79" s="38">
        <v>1</v>
      </c>
      <c r="G79" s="42">
        <v>87701590</v>
      </c>
      <c r="H79" s="45">
        <v>3874789</v>
      </c>
      <c r="I79" s="53">
        <f t="shared" si="7"/>
        <v>83826801</v>
      </c>
      <c r="J79" s="30">
        <v>254575</v>
      </c>
      <c r="K79" s="46"/>
      <c r="L79" s="56">
        <f t="shared" si="8"/>
        <v>254575</v>
      </c>
      <c r="M79" s="8">
        <f t="shared" si="9"/>
        <v>84081376</v>
      </c>
      <c r="N79" s="35">
        <v>4.6999999999999997E-5</v>
      </c>
      <c r="O79" s="25">
        <f t="shared" si="10"/>
        <v>3951.8246719999997</v>
      </c>
      <c r="P79" s="30">
        <v>5669811</v>
      </c>
      <c r="Q79" s="45">
        <v>60286</v>
      </c>
      <c r="R79" s="50">
        <f t="shared" si="11"/>
        <v>5609525</v>
      </c>
      <c r="S79" s="4">
        <v>5.3999999999999998E-5</v>
      </c>
      <c r="T79" s="5">
        <f t="shared" si="12"/>
        <v>302.91435000000001</v>
      </c>
      <c r="U79" s="14">
        <f t="shared" si="13"/>
        <v>4254.7390219999997</v>
      </c>
    </row>
    <row r="80" spans="1:21" ht="15.75" x14ac:dyDescent="0.25">
      <c r="A80" s="6" t="s">
        <v>58</v>
      </c>
      <c r="B80" s="10" t="s">
        <v>93</v>
      </c>
      <c r="C80" s="2" t="s">
        <v>92</v>
      </c>
      <c r="D80" s="3">
        <v>273</v>
      </c>
      <c r="E80" s="3">
        <v>8301</v>
      </c>
      <c r="F80" s="38">
        <v>1</v>
      </c>
      <c r="G80" s="42">
        <v>87701590</v>
      </c>
      <c r="H80" s="45">
        <v>3874789</v>
      </c>
      <c r="I80" s="53">
        <f t="shared" si="7"/>
        <v>83826801</v>
      </c>
      <c r="J80" s="30">
        <v>254575</v>
      </c>
      <c r="K80" s="46"/>
      <c r="L80" s="56">
        <f t="shared" si="8"/>
        <v>254575</v>
      </c>
      <c r="M80" s="8">
        <f t="shared" si="9"/>
        <v>84081376</v>
      </c>
      <c r="N80" s="35">
        <v>1.0219999999999999E-3</v>
      </c>
      <c r="O80" s="25">
        <f t="shared" si="10"/>
        <v>85931.166271999988</v>
      </c>
      <c r="P80" s="30">
        <v>5669811</v>
      </c>
      <c r="Q80" s="45">
        <v>60286</v>
      </c>
      <c r="R80" s="50">
        <f t="shared" si="11"/>
        <v>5609525</v>
      </c>
      <c r="S80" s="4">
        <v>1.1800000000000001E-3</v>
      </c>
      <c r="T80" s="5">
        <f t="shared" si="12"/>
        <v>6619.2395000000006</v>
      </c>
      <c r="U80" s="14">
        <f t="shared" si="13"/>
        <v>92550.405771999984</v>
      </c>
    </row>
    <row r="81" spans="1:21" ht="15.75" x14ac:dyDescent="0.25">
      <c r="A81" s="6" t="s">
        <v>58</v>
      </c>
      <c r="B81" s="10" t="s">
        <v>93</v>
      </c>
      <c r="C81" s="2" t="s">
        <v>71</v>
      </c>
      <c r="D81" s="3">
        <v>273</v>
      </c>
      <c r="E81" s="3">
        <v>8301</v>
      </c>
      <c r="F81" s="38">
        <v>1</v>
      </c>
      <c r="G81" s="42">
        <v>87701590</v>
      </c>
      <c r="H81" s="45">
        <v>3874789</v>
      </c>
      <c r="I81" s="53">
        <f t="shared" si="7"/>
        <v>83826801</v>
      </c>
      <c r="J81" s="30">
        <v>254575</v>
      </c>
      <c r="K81" s="46"/>
      <c r="L81" s="56">
        <f t="shared" si="8"/>
        <v>254575</v>
      </c>
      <c r="M81" s="8">
        <f t="shared" si="9"/>
        <v>84081376</v>
      </c>
      <c r="N81" s="35">
        <v>8.2000000000000001E-5</v>
      </c>
      <c r="O81" s="25">
        <f t="shared" si="10"/>
        <v>6894.6728320000002</v>
      </c>
      <c r="P81" s="30">
        <v>5669811</v>
      </c>
      <c r="Q81" s="45">
        <v>60286</v>
      </c>
      <c r="R81" s="50">
        <f t="shared" si="11"/>
        <v>5609525</v>
      </c>
      <c r="S81" s="4">
        <v>9.2E-5</v>
      </c>
      <c r="T81" s="5">
        <f t="shared" si="12"/>
        <v>516.07629999999995</v>
      </c>
      <c r="U81" s="14">
        <f t="shared" si="13"/>
        <v>7410.7491319999999</v>
      </c>
    </row>
    <row r="82" spans="1:21" ht="15.75" x14ac:dyDescent="0.25">
      <c r="A82" s="6" t="s">
        <v>58</v>
      </c>
      <c r="B82" s="10" t="s">
        <v>93</v>
      </c>
      <c r="C82" s="2" t="s">
        <v>84</v>
      </c>
      <c r="D82" s="3">
        <v>273</v>
      </c>
      <c r="E82" s="3">
        <v>8301</v>
      </c>
      <c r="F82" s="38">
        <v>1</v>
      </c>
      <c r="G82" s="42">
        <v>87701590</v>
      </c>
      <c r="H82" s="45">
        <v>3874789</v>
      </c>
      <c r="I82" s="53">
        <f t="shared" si="7"/>
        <v>83826801</v>
      </c>
      <c r="J82" s="30">
        <v>254575</v>
      </c>
      <c r="K82" s="46"/>
      <c r="L82" s="56">
        <f t="shared" si="8"/>
        <v>254575</v>
      </c>
      <c r="M82" s="8">
        <f t="shared" si="9"/>
        <v>84081376</v>
      </c>
      <c r="N82" s="35">
        <v>0</v>
      </c>
      <c r="O82" s="25">
        <f t="shared" si="10"/>
        <v>0</v>
      </c>
      <c r="P82" s="30">
        <v>5669811</v>
      </c>
      <c r="Q82" s="45">
        <v>60286</v>
      </c>
      <c r="R82" s="50">
        <f t="shared" si="11"/>
        <v>5609525</v>
      </c>
      <c r="S82" s="4">
        <v>0</v>
      </c>
      <c r="T82" s="5">
        <f t="shared" si="12"/>
        <v>0</v>
      </c>
      <c r="U82" s="14">
        <f t="shared" si="13"/>
        <v>0</v>
      </c>
    </row>
    <row r="83" spans="1:21" ht="15.75" x14ac:dyDescent="0.25">
      <c r="A83" s="6" t="s">
        <v>58</v>
      </c>
      <c r="B83" s="10" t="s">
        <v>93</v>
      </c>
      <c r="C83" s="2" t="s">
        <v>72</v>
      </c>
      <c r="D83" s="3">
        <v>273</v>
      </c>
      <c r="E83" s="3">
        <v>8301</v>
      </c>
      <c r="F83" s="38">
        <v>1</v>
      </c>
      <c r="G83" s="42">
        <v>87701590</v>
      </c>
      <c r="H83" s="45">
        <v>3874789</v>
      </c>
      <c r="I83" s="53">
        <f t="shared" si="7"/>
        <v>83826801</v>
      </c>
      <c r="J83" s="30">
        <v>254575</v>
      </c>
      <c r="K83" s="46"/>
      <c r="L83" s="56">
        <f t="shared" si="8"/>
        <v>254575</v>
      </c>
      <c r="M83" s="8">
        <f t="shared" si="9"/>
        <v>84081376</v>
      </c>
      <c r="N83" s="35">
        <v>1.36E-4</v>
      </c>
      <c r="O83" s="25">
        <f t="shared" si="10"/>
        <v>11435.067136</v>
      </c>
      <c r="P83" s="30">
        <v>5669811</v>
      </c>
      <c r="Q83" s="45">
        <v>60286</v>
      </c>
      <c r="R83" s="50">
        <f t="shared" si="11"/>
        <v>5609525</v>
      </c>
      <c r="S83" s="4">
        <v>1.35E-4</v>
      </c>
      <c r="T83" s="5">
        <f t="shared" si="12"/>
        <v>757.28587500000003</v>
      </c>
      <c r="U83" s="14">
        <f t="shared" si="13"/>
        <v>12192.353010999999</v>
      </c>
    </row>
    <row r="84" spans="1:21" ht="15.75" x14ac:dyDescent="0.25">
      <c r="A84" s="6" t="s">
        <v>58</v>
      </c>
      <c r="B84" s="10" t="s">
        <v>93</v>
      </c>
      <c r="C84" s="2" t="s">
        <v>73</v>
      </c>
      <c r="D84" s="3">
        <v>273</v>
      </c>
      <c r="E84" s="3">
        <v>8301</v>
      </c>
      <c r="F84" s="38">
        <v>1</v>
      </c>
      <c r="G84" s="42">
        <v>87701590</v>
      </c>
      <c r="H84" s="45">
        <v>3874789</v>
      </c>
      <c r="I84" s="53">
        <f t="shared" si="7"/>
        <v>83826801</v>
      </c>
      <c r="J84" s="30">
        <v>254575</v>
      </c>
      <c r="K84" s="46"/>
      <c r="L84" s="56">
        <f t="shared" si="8"/>
        <v>254575</v>
      </c>
      <c r="M84" s="8">
        <f t="shared" si="9"/>
        <v>84081376</v>
      </c>
      <c r="N84" s="35">
        <v>1.2E-5</v>
      </c>
      <c r="O84" s="25">
        <f t="shared" si="10"/>
        <v>1008.9765120000001</v>
      </c>
      <c r="P84" s="30">
        <v>5669811</v>
      </c>
      <c r="Q84" s="45">
        <v>60286</v>
      </c>
      <c r="R84" s="50">
        <f t="shared" si="11"/>
        <v>5609525</v>
      </c>
      <c r="S84" s="4">
        <v>1.2E-5</v>
      </c>
      <c r="T84" s="5">
        <f t="shared" si="12"/>
        <v>67.314300000000003</v>
      </c>
      <c r="U84" s="14">
        <f t="shared" si="13"/>
        <v>1076.2908120000002</v>
      </c>
    </row>
    <row r="85" spans="1:21" ht="15.75" x14ac:dyDescent="0.25">
      <c r="A85" s="6" t="s">
        <v>58</v>
      </c>
      <c r="B85" s="10" t="s">
        <v>93</v>
      </c>
      <c r="C85" s="2" t="s">
        <v>74</v>
      </c>
      <c r="D85" s="3">
        <v>273</v>
      </c>
      <c r="E85" s="3">
        <v>8301</v>
      </c>
      <c r="F85" s="38">
        <v>1</v>
      </c>
      <c r="G85" s="42">
        <v>87701590</v>
      </c>
      <c r="H85" s="45">
        <v>3874789</v>
      </c>
      <c r="I85" s="53">
        <f t="shared" si="7"/>
        <v>83826801</v>
      </c>
      <c r="J85" s="30">
        <v>254575</v>
      </c>
      <c r="K85" s="46"/>
      <c r="L85" s="56">
        <f t="shared" si="8"/>
        <v>254575</v>
      </c>
      <c r="M85" s="8">
        <f t="shared" si="9"/>
        <v>84081376</v>
      </c>
      <c r="N85" s="35">
        <v>2.14E-4</v>
      </c>
      <c r="O85" s="25">
        <f t="shared" si="10"/>
        <v>17993.414464000001</v>
      </c>
      <c r="P85" s="30">
        <v>5669811</v>
      </c>
      <c r="Q85" s="45">
        <v>60286</v>
      </c>
      <c r="R85" s="50">
        <f t="shared" si="11"/>
        <v>5609525</v>
      </c>
      <c r="S85" s="4">
        <v>2.4000000000000001E-4</v>
      </c>
      <c r="T85" s="5">
        <f t="shared" si="12"/>
        <v>1346.2860000000001</v>
      </c>
      <c r="U85" s="14">
        <f t="shared" si="13"/>
        <v>19339.700464000001</v>
      </c>
    </row>
    <row r="86" spans="1:21" ht="15.75" x14ac:dyDescent="0.25">
      <c r="A86" s="6" t="s">
        <v>58</v>
      </c>
      <c r="B86" s="10" t="s">
        <v>93</v>
      </c>
      <c r="C86" s="2" t="s">
        <v>93</v>
      </c>
      <c r="D86" s="3">
        <v>273</v>
      </c>
      <c r="E86" s="3">
        <v>8301</v>
      </c>
      <c r="F86" s="38">
        <v>1</v>
      </c>
      <c r="G86" s="42">
        <v>87701590</v>
      </c>
      <c r="H86" s="45">
        <v>3874789</v>
      </c>
      <c r="I86" s="53">
        <f t="shared" si="7"/>
        <v>83826801</v>
      </c>
      <c r="J86" s="30">
        <v>254575</v>
      </c>
      <c r="K86" s="46"/>
      <c r="L86" s="56">
        <f t="shared" si="8"/>
        <v>254575</v>
      </c>
      <c r="M86" s="8">
        <f t="shared" si="9"/>
        <v>84081376</v>
      </c>
      <c r="N86" s="35">
        <v>0</v>
      </c>
      <c r="O86" s="25">
        <f t="shared" si="10"/>
        <v>0</v>
      </c>
      <c r="P86" s="30">
        <v>5669811</v>
      </c>
      <c r="Q86" s="45">
        <v>60286</v>
      </c>
      <c r="R86" s="50">
        <f t="shared" si="11"/>
        <v>5609525</v>
      </c>
      <c r="S86" s="4">
        <v>0</v>
      </c>
      <c r="T86" s="5">
        <f t="shared" si="12"/>
        <v>0</v>
      </c>
      <c r="U86" s="14">
        <f t="shared" si="13"/>
        <v>0</v>
      </c>
    </row>
    <row r="87" spans="1:21" ht="15.75" x14ac:dyDescent="0.25">
      <c r="A87" s="6" t="s">
        <v>58</v>
      </c>
      <c r="B87" s="10" t="s">
        <v>93</v>
      </c>
      <c r="C87" s="2" t="s">
        <v>32</v>
      </c>
      <c r="D87" s="3">
        <v>273</v>
      </c>
      <c r="E87" s="3">
        <v>8301</v>
      </c>
      <c r="F87" s="38">
        <v>0.6</v>
      </c>
      <c r="G87" s="42">
        <v>87701590</v>
      </c>
      <c r="H87" s="45">
        <v>3874789</v>
      </c>
      <c r="I87" s="53">
        <f t="shared" si="7"/>
        <v>50296080.600000001</v>
      </c>
      <c r="J87" s="30">
        <v>254575</v>
      </c>
      <c r="K87" s="46"/>
      <c r="L87" s="56">
        <f t="shared" si="8"/>
        <v>152745</v>
      </c>
      <c r="M87" s="8">
        <f t="shared" si="9"/>
        <v>50448825.600000001</v>
      </c>
      <c r="N87" s="35">
        <v>0</v>
      </c>
      <c r="O87" s="25">
        <f t="shared" si="10"/>
        <v>0</v>
      </c>
      <c r="P87" s="30">
        <v>5669811</v>
      </c>
      <c r="Q87" s="45">
        <v>60286</v>
      </c>
      <c r="R87" s="50">
        <f t="shared" si="11"/>
        <v>3365715</v>
      </c>
      <c r="S87" s="4">
        <v>0</v>
      </c>
      <c r="T87" s="5">
        <f t="shared" si="12"/>
        <v>0</v>
      </c>
      <c r="U87" s="14">
        <f t="shared" si="13"/>
        <v>0</v>
      </c>
    </row>
    <row r="88" spans="1:21" ht="15.75" x14ac:dyDescent="0.25">
      <c r="A88" s="6" t="s">
        <v>58</v>
      </c>
      <c r="B88" s="10" t="s">
        <v>93</v>
      </c>
      <c r="C88" s="2" t="s">
        <v>37</v>
      </c>
      <c r="D88" s="3">
        <v>273</v>
      </c>
      <c r="E88" s="3">
        <v>8301</v>
      </c>
      <c r="F88" s="38">
        <v>1</v>
      </c>
      <c r="G88" s="42">
        <v>87701590</v>
      </c>
      <c r="H88" s="45">
        <v>3874789</v>
      </c>
      <c r="I88" s="53">
        <f t="shared" si="7"/>
        <v>83826801</v>
      </c>
      <c r="J88" s="30">
        <v>254575</v>
      </c>
      <c r="K88" s="46"/>
      <c r="L88" s="56">
        <f t="shared" si="8"/>
        <v>254575</v>
      </c>
      <c r="M88" s="8">
        <f t="shared" si="9"/>
        <v>84081376</v>
      </c>
      <c r="N88" s="35">
        <v>2.1499999999999999E-4</v>
      </c>
      <c r="O88" s="25">
        <f t="shared" si="10"/>
        <v>18077.49584</v>
      </c>
      <c r="P88" s="30">
        <v>5669811</v>
      </c>
      <c r="Q88" s="45">
        <v>60286</v>
      </c>
      <c r="R88" s="50">
        <f t="shared" si="11"/>
        <v>5609525</v>
      </c>
      <c r="S88" s="4">
        <v>2.41E-4</v>
      </c>
      <c r="T88" s="5">
        <f t="shared" si="12"/>
        <v>1351.8955249999999</v>
      </c>
      <c r="U88" s="14">
        <f t="shared" si="13"/>
        <v>19429.391364999999</v>
      </c>
    </row>
    <row r="89" spans="1:21" ht="15.75" x14ac:dyDescent="0.25">
      <c r="A89" s="6" t="s">
        <v>58</v>
      </c>
      <c r="B89" s="10" t="s">
        <v>93</v>
      </c>
      <c r="C89" s="2" t="s">
        <v>40</v>
      </c>
      <c r="D89" s="3">
        <v>273</v>
      </c>
      <c r="E89" s="3">
        <v>8301</v>
      </c>
      <c r="F89" s="38">
        <v>1</v>
      </c>
      <c r="G89" s="42">
        <v>87701590</v>
      </c>
      <c r="H89" s="45">
        <v>3874789</v>
      </c>
      <c r="I89" s="53">
        <f t="shared" si="7"/>
        <v>83826801</v>
      </c>
      <c r="J89" s="30">
        <v>254575</v>
      </c>
      <c r="K89" s="46"/>
      <c r="L89" s="56">
        <f t="shared" si="8"/>
        <v>254575</v>
      </c>
      <c r="M89" s="8">
        <f t="shared" si="9"/>
        <v>84081376</v>
      </c>
      <c r="N89" s="35">
        <v>0</v>
      </c>
      <c r="O89" s="25">
        <f t="shared" si="10"/>
        <v>0</v>
      </c>
      <c r="P89" s="30">
        <v>5669811</v>
      </c>
      <c r="Q89" s="45">
        <v>60286</v>
      </c>
      <c r="R89" s="50">
        <f t="shared" si="11"/>
        <v>5609525</v>
      </c>
      <c r="S89" s="4">
        <v>0</v>
      </c>
      <c r="T89" s="5">
        <f t="shared" si="12"/>
        <v>0</v>
      </c>
      <c r="U89" s="14">
        <f t="shared" si="13"/>
        <v>0</v>
      </c>
    </row>
    <row r="90" spans="1:21" ht="15.75" x14ac:dyDescent="0.25">
      <c r="A90" s="6" t="s">
        <v>58</v>
      </c>
      <c r="B90" s="10" t="s">
        <v>93</v>
      </c>
      <c r="C90" s="2" t="s">
        <v>34</v>
      </c>
      <c r="D90" s="3">
        <v>273</v>
      </c>
      <c r="E90" s="3">
        <v>8301</v>
      </c>
      <c r="F90" s="38">
        <v>1</v>
      </c>
      <c r="G90" s="42">
        <v>87701590</v>
      </c>
      <c r="H90" s="45">
        <v>3874789</v>
      </c>
      <c r="I90" s="53">
        <f t="shared" si="7"/>
        <v>83826801</v>
      </c>
      <c r="J90" s="30">
        <v>254575</v>
      </c>
      <c r="K90" s="46"/>
      <c r="L90" s="56">
        <f t="shared" si="8"/>
        <v>254575</v>
      </c>
      <c r="M90" s="8">
        <f t="shared" si="9"/>
        <v>84081376</v>
      </c>
      <c r="N90" s="35">
        <v>8.9800000000000004E-4</v>
      </c>
      <c r="O90" s="25">
        <f t="shared" si="10"/>
        <v>75505.075647999998</v>
      </c>
      <c r="P90" s="30">
        <v>5669811</v>
      </c>
      <c r="Q90" s="45">
        <v>60286</v>
      </c>
      <c r="R90" s="50">
        <f t="shared" si="11"/>
        <v>5609525</v>
      </c>
      <c r="S90" s="4">
        <v>1.0369999999999999E-3</v>
      </c>
      <c r="T90" s="5">
        <f t="shared" si="12"/>
        <v>5817.0774249999995</v>
      </c>
      <c r="U90" s="14">
        <f t="shared" si="13"/>
        <v>81322.153072999994</v>
      </c>
    </row>
    <row r="91" spans="1:21" ht="15.75" x14ac:dyDescent="0.25">
      <c r="A91" s="6" t="s">
        <v>58</v>
      </c>
      <c r="B91" s="10" t="s">
        <v>93</v>
      </c>
      <c r="C91" s="2" t="s">
        <v>33</v>
      </c>
      <c r="D91" s="3">
        <v>273</v>
      </c>
      <c r="E91" s="3">
        <v>8301</v>
      </c>
      <c r="F91" s="38">
        <v>0.6</v>
      </c>
      <c r="G91" s="42">
        <v>87701590</v>
      </c>
      <c r="H91" s="45">
        <v>3874789</v>
      </c>
      <c r="I91" s="53">
        <f t="shared" si="7"/>
        <v>50296080.600000001</v>
      </c>
      <c r="J91" s="30">
        <v>254575</v>
      </c>
      <c r="K91" s="46"/>
      <c r="L91" s="56">
        <f t="shared" si="8"/>
        <v>152745</v>
      </c>
      <c r="M91" s="8">
        <f t="shared" si="9"/>
        <v>50448825.600000001</v>
      </c>
      <c r="N91" s="35">
        <v>6.6000000000000005E-5</v>
      </c>
      <c r="O91" s="25">
        <f t="shared" si="10"/>
        <v>3329.6224896000003</v>
      </c>
      <c r="P91" s="30">
        <v>5669811</v>
      </c>
      <c r="Q91" s="45">
        <v>60286</v>
      </c>
      <c r="R91" s="50">
        <f t="shared" si="11"/>
        <v>3365715</v>
      </c>
      <c r="S91" s="4">
        <v>6.2000000000000003E-5</v>
      </c>
      <c r="T91" s="5">
        <f t="shared" si="12"/>
        <v>208.67433</v>
      </c>
      <c r="U91" s="14">
        <f t="shared" si="13"/>
        <v>3538.2968196000002</v>
      </c>
    </row>
    <row r="92" spans="1:21" ht="15.75" x14ac:dyDescent="0.25">
      <c r="A92" s="6" t="s">
        <v>58</v>
      </c>
      <c r="B92" s="10" t="s">
        <v>93</v>
      </c>
      <c r="C92" s="2" t="s">
        <v>187</v>
      </c>
      <c r="D92" s="3">
        <v>273</v>
      </c>
      <c r="E92" s="3">
        <v>8301</v>
      </c>
      <c r="F92" s="38">
        <v>1</v>
      </c>
      <c r="G92" s="42">
        <v>87701590</v>
      </c>
      <c r="H92" s="45">
        <v>3874789</v>
      </c>
      <c r="I92" s="53">
        <f t="shared" si="7"/>
        <v>83826801</v>
      </c>
      <c r="J92" s="30">
        <v>254575</v>
      </c>
      <c r="K92" s="46"/>
      <c r="L92" s="56">
        <f t="shared" si="8"/>
        <v>254575</v>
      </c>
      <c r="M92" s="8">
        <f t="shared" si="9"/>
        <v>84081376</v>
      </c>
      <c r="N92" s="35">
        <v>4.6E-5</v>
      </c>
      <c r="O92" s="25">
        <f t="shared" si="10"/>
        <v>3867.7432960000001</v>
      </c>
      <c r="P92" s="30">
        <v>5669811</v>
      </c>
      <c r="Q92" s="45">
        <v>60286</v>
      </c>
      <c r="R92" s="50">
        <f t="shared" si="11"/>
        <v>5609525</v>
      </c>
      <c r="S92" s="4">
        <v>2.5999999999999998E-5</v>
      </c>
      <c r="T92" s="5">
        <f t="shared" si="12"/>
        <v>145.84764999999999</v>
      </c>
      <c r="U92" s="14">
        <f t="shared" si="13"/>
        <v>4013.5909460000003</v>
      </c>
    </row>
    <row r="93" spans="1:21" ht="15.75" x14ac:dyDescent="0.25">
      <c r="A93" s="6" t="s">
        <v>58</v>
      </c>
      <c r="B93" s="10" t="s">
        <v>93</v>
      </c>
      <c r="C93" s="2" t="s">
        <v>64</v>
      </c>
      <c r="D93" s="3">
        <v>923</v>
      </c>
      <c r="E93" s="3">
        <v>8301</v>
      </c>
      <c r="F93" s="38">
        <v>1</v>
      </c>
      <c r="G93" s="42">
        <v>0</v>
      </c>
      <c r="H93" s="45"/>
      <c r="I93" s="53">
        <f t="shared" si="7"/>
        <v>0</v>
      </c>
      <c r="J93" s="30">
        <v>532731</v>
      </c>
      <c r="K93" s="45">
        <v>300</v>
      </c>
      <c r="L93" s="56">
        <f t="shared" si="8"/>
        <v>532431</v>
      </c>
      <c r="M93" s="8">
        <f t="shared" si="9"/>
        <v>532431</v>
      </c>
      <c r="N93" s="35">
        <v>1.4239999999999999E-3</v>
      </c>
      <c r="O93" s="25">
        <f t="shared" si="10"/>
        <v>758.18174399999998</v>
      </c>
      <c r="P93" s="30">
        <v>0</v>
      </c>
      <c r="Q93" s="45"/>
      <c r="R93" s="50">
        <f t="shared" si="11"/>
        <v>0</v>
      </c>
      <c r="S93" s="4">
        <v>1.72E-3</v>
      </c>
      <c r="T93" s="5">
        <f t="shared" si="12"/>
        <v>0</v>
      </c>
      <c r="U93" s="14">
        <f t="shared" si="13"/>
        <v>758.18174399999998</v>
      </c>
    </row>
    <row r="94" spans="1:21" ht="15.75" x14ac:dyDescent="0.25">
      <c r="A94" s="6" t="s">
        <v>58</v>
      </c>
      <c r="B94" s="10" t="s">
        <v>93</v>
      </c>
      <c r="C94" s="2" t="s">
        <v>65</v>
      </c>
      <c r="D94" s="3">
        <v>923</v>
      </c>
      <c r="E94" s="3">
        <v>8301</v>
      </c>
      <c r="F94" s="38">
        <v>1</v>
      </c>
      <c r="G94" s="42">
        <v>0</v>
      </c>
      <c r="H94" s="45"/>
      <c r="I94" s="53">
        <f t="shared" si="7"/>
        <v>0</v>
      </c>
      <c r="J94" s="30">
        <v>532731</v>
      </c>
      <c r="K94" s="45">
        <v>300</v>
      </c>
      <c r="L94" s="56">
        <f t="shared" si="8"/>
        <v>532431</v>
      </c>
      <c r="M94" s="8">
        <f t="shared" si="9"/>
        <v>532431</v>
      </c>
      <c r="N94" s="35">
        <v>1.4100000000000001E-4</v>
      </c>
      <c r="O94" s="25">
        <f t="shared" si="10"/>
        <v>75.072771000000003</v>
      </c>
      <c r="P94" s="30">
        <v>0</v>
      </c>
      <c r="Q94" s="45"/>
      <c r="R94" s="50">
        <f t="shared" si="11"/>
        <v>0</v>
      </c>
      <c r="S94" s="4">
        <v>1.85E-4</v>
      </c>
      <c r="T94" s="5">
        <f t="shared" si="12"/>
        <v>0</v>
      </c>
      <c r="U94" s="14">
        <f t="shared" si="13"/>
        <v>75.072771000000003</v>
      </c>
    </row>
    <row r="95" spans="1:21" ht="15.75" x14ac:dyDescent="0.25">
      <c r="A95" s="6" t="s">
        <v>58</v>
      </c>
      <c r="B95" s="10" t="s">
        <v>93</v>
      </c>
      <c r="C95" s="2" t="s">
        <v>66</v>
      </c>
      <c r="D95" s="3">
        <v>923</v>
      </c>
      <c r="E95" s="3">
        <v>8301</v>
      </c>
      <c r="F95" s="38">
        <v>1</v>
      </c>
      <c r="G95" s="42">
        <v>0</v>
      </c>
      <c r="H95" s="45"/>
      <c r="I95" s="53">
        <f t="shared" si="7"/>
        <v>0</v>
      </c>
      <c r="J95" s="30">
        <v>532731</v>
      </c>
      <c r="K95" s="45">
        <v>300</v>
      </c>
      <c r="L95" s="56">
        <f t="shared" si="8"/>
        <v>532431</v>
      </c>
      <c r="M95" s="8">
        <f t="shared" si="9"/>
        <v>532431</v>
      </c>
      <c r="N95" s="35">
        <v>4.7399999999999997E-4</v>
      </c>
      <c r="O95" s="25">
        <f t="shared" si="10"/>
        <v>252.37229399999998</v>
      </c>
      <c r="P95" s="30">
        <v>0</v>
      </c>
      <c r="Q95" s="45"/>
      <c r="R95" s="50">
        <f t="shared" si="11"/>
        <v>0</v>
      </c>
      <c r="S95" s="4">
        <v>4.5800000000000002E-4</v>
      </c>
      <c r="T95" s="5">
        <f t="shared" si="12"/>
        <v>0</v>
      </c>
      <c r="U95" s="14">
        <f t="shared" si="13"/>
        <v>252.37229399999998</v>
      </c>
    </row>
    <row r="96" spans="1:21" ht="15.75" x14ac:dyDescent="0.25">
      <c r="A96" s="6" t="s">
        <v>58</v>
      </c>
      <c r="B96" s="10" t="s">
        <v>93</v>
      </c>
      <c r="C96" s="2" t="s">
        <v>78</v>
      </c>
      <c r="D96" s="3">
        <v>923</v>
      </c>
      <c r="E96" s="3">
        <v>8301</v>
      </c>
      <c r="F96" s="38">
        <v>0.6</v>
      </c>
      <c r="G96" s="42">
        <v>0</v>
      </c>
      <c r="H96" s="45"/>
      <c r="I96" s="53">
        <f t="shared" si="7"/>
        <v>0</v>
      </c>
      <c r="J96" s="30">
        <v>532731</v>
      </c>
      <c r="K96" s="45">
        <v>300</v>
      </c>
      <c r="L96" s="56">
        <f t="shared" si="8"/>
        <v>319458.59999999998</v>
      </c>
      <c r="M96" s="8">
        <f t="shared" si="9"/>
        <v>319458.59999999998</v>
      </c>
      <c r="N96" s="35">
        <v>5.4999999999999997E-3</v>
      </c>
      <c r="O96" s="25">
        <f t="shared" si="10"/>
        <v>1757.0222999999999</v>
      </c>
      <c r="P96" s="30">
        <v>0</v>
      </c>
      <c r="Q96" s="45"/>
      <c r="R96" s="50">
        <f t="shared" si="11"/>
        <v>0</v>
      </c>
      <c r="S96" s="4">
        <v>5.8060000000000004E-3</v>
      </c>
      <c r="T96" s="5">
        <f t="shared" si="12"/>
        <v>0</v>
      </c>
      <c r="U96" s="14">
        <f t="shared" si="13"/>
        <v>1757.0222999999999</v>
      </c>
    </row>
    <row r="97" spans="1:21" ht="15.75" x14ac:dyDescent="0.25">
      <c r="A97" s="6" t="s">
        <v>58</v>
      </c>
      <c r="B97" s="10" t="s">
        <v>93</v>
      </c>
      <c r="C97" s="2" t="s">
        <v>67</v>
      </c>
      <c r="D97" s="3">
        <v>923</v>
      </c>
      <c r="E97" s="3">
        <v>8301</v>
      </c>
      <c r="F97" s="38">
        <v>0.6</v>
      </c>
      <c r="G97" s="42">
        <v>0</v>
      </c>
      <c r="H97" s="45"/>
      <c r="I97" s="53">
        <f t="shared" si="7"/>
        <v>0</v>
      </c>
      <c r="J97" s="30">
        <v>532731</v>
      </c>
      <c r="K97" s="45">
        <v>300</v>
      </c>
      <c r="L97" s="56">
        <f t="shared" si="8"/>
        <v>319458.59999999998</v>
      </c>
      <c r="M97" s="8">
        <f t="shared" si="9"/>
        <v>319458.59999999998</v>
      </c>
      <c r="N97" s="35">
        <v>0</v>
      </c>
      <c r="O97" s="25">
        <f t="shared" si="10"/>
        <v>0</v>
      </c>
      <c r="P97" s="30">
        <v>0</v>
      </c>
      <c r="Q97" s="45"/>
      <c r="R97" s="50">
        <f t="shared" si="11"/>
        <v>0</v>
      </c>
      <c r="S97" s="4">
        <v>0</v>
      </c>
      <c r="T97" s="5">
        <f t="shared" si="12"/>
        <v>0</v>
      </c>
      <c r="U97" s="14">
        <f t="shared" si="13"/>
        <v>0</v>
      </c>
    </row>
    <row r="98" spans="1:21" ht="15.75" x14ac:dyDescent="0.25">
      <c r="A98" s="6" t="s">
        <v>58</v>
      </c>
      <c r="B98" s="10" t="s">
        <v>93</v>
      </c>
      <c r="C98" s="2" t="s">
        <v>68</v>
      </c>
      <c r="D98" s="3">
        <v>923</v>
      </c>
      <c r="E98" s="3">
        <v>8301</v>
      </c>
      <c r="F98" s="38">
        <v>1</v>
      </c>
      <c r="G98" s="42">
        <v>0</v>
      </c>
      <c r="H98" s="45"/>
      <c r="I98" s="53">
        <f t="shared" si="7"/>
        <v>0</v>
      </c>
      <c r="J98" s="30">
        <v>532731</v>
      </c>
      <c r="K98" s="45">
        <v>300</v>
      </c>
      <c r="L98" s="56">
        <f t="shared" si="8"/>
        <v>532431</v>
      </c>
      <c r="M98" s="8">
        <f t="shared" si="9"/>
        <v>532431</v>
      </c>
      <c r="N98" s="35">
        <v>8.3999999999999995E-5</v>
      </c>
      <c r="O98" s="25">
        <f t="shared" si="10"/>
        <v>44.724204</v>
      </c>
      <c r="P98" s="30">
        <v>0</v>
      </c>
      <c r="Q98" s="45"/>
      <c r="R98" s="50">
        <f t="shared" si="11"/>
        <v>0</v>
      </c>
      <c r="S98" s="4">
        <v>9.3999999999999994E-5</v>
      </c>
      <c r="T98" s="5">
        <f t="shared" si="12"/>
        <v>0</v>
      </c>
      <c r="U98" s="14">
        <f t="shared" si="13"/>
        <v>44.724204</v>
      </c>
    </row>
    <row r="99" spans="1:21" ht="15.75" x14ac:dyDescent="0.25">
      <c r="A99" s="6" t="s">
        <v>58</v>
      </c>
      <c r="B99" s="10" t="s">
        <v>93</v>
      </c>
      <c r="C99" s="2" t="s">
        <v>69</v>
      </c>
      <c r="D99" s="3">
        <v>923</v>
      </c>
      <c r="E99" s="3">
        <v>8301</v>
      </c>
      <c r="F99" s="38">
        <v>1</v>
      </c>
      <c r="G99" s="42">
        <v>0</v>
      </c>
      <c r="H99" s="45"/>
      <c r="I99" s="53">
        <f t="shared" si="7"/>
        <v>0</v>
      </c>
      <c r="J99" s="30">
        <v>532731</v>
      </c>
      <c r="K99" s="45">
        <v>300</v>
      </c>
      <c r="L99" s="56">
        <f t="shared" si="8"/>
        <v>532431</v>
      </c>
      <c r="M99" s="8">
        <f t="shared" si="9"/>
        <v>532431</v>
      </c>
      <c r="N99" s="35">
        <v>1.3200000000000001E-4</v>
      </c>
      <c r="O99" s="25">
        <f t="shared" si="10"/>
        <v>70.280892000000009</v>
      </c>
      <c r="P99" s="30">
        <v>0</v>
      </c>
      <c r="Q99" s="45"/>
      <c r="R99" s="50">
        <f t="shared" si="11"/>
        <v>0</v>
      </c>
      <c r="S99" s="4">
        <v>1.46E-4</v>
      </c>
      <c r="T99" s="5">
        <f t="shared" si="12"/>
        <v>0</v>
      </c>
      <c r="U99" s="14">
        <f t="shared" si="13"/>
        <v>70.280892000000009</v>
      </c>
    </row>
    <row r="100" spans="1:21" ht="15.75" x14ac:dyDescent="0.25">
      <c r="A100" s="6" t="s">
        <v>58</v>
      </c>
      <c r="B100" s="10" t="s">
        <v>93</v>
      </c>
      <c r="C100" s="2" t="s">
        <v>82</v>
      </c>
      <c r="D100" s="3">
        <v>923</v>
      </c>
      <c r="E100" s="3">
        <v>8301</v>
      </c>
      <c r="F100" s="38">
        <v>1</v>
      </c>
      <c r="G100" s="42">
        <v>0</v>
      </c>
      <c r="H100" s="45"/>
      <c r="I100" s="53">
        <f t="shared" si="7"/>
        <v>0</v>
      </c>
      <c r="J100" s="30">
        <v>532731</v>
      </c>
      <c r="K100" s="45">
        <v>300</v>
      </c>
      <c r="L100" s="56">
        <f t="shared" si="8"/>
        <v>532431</v>
      </c>
      <c r="M100" s="8">
        <f t="shared" si="9"/>
        <v>532431</v>
      </c>
      <c r="N100" s="35">
        <v>4.6999999999999997E-5</v>
      </c>
      <c r="O100" s="25">
        <f t="shared" si="10"/>
        <v>25.024256999999999</v>
      </c>
      <c r="P100" s="30">
        <v>0</v>
      </c>
      <c r="Q100" s="45"/>
      <c r="R100" s="50">
        <f t="shared" si="11"/>
        <v>0</v>
      </c>
      <c r="S100" s="4">
        <v>5.3999999999999998E-5</v>
      </c>
      <c r="T100" s="5">
        <f t="shared" si="12"/>
        <v>0</v>
      </c>
      <c r="U100" s="14">
        <f t="shared" si="13"/>
        <v>25.024256999999999</v>
      </c>
    </row>
    <row r="101" spans="1:21" ht="15.75" x14ac:dyDescent="0.25">
      <c r="A101" s="6" t="s">
        <v>58</v>
      </c>
      <c r="B101" s="10" t="s">
        <v>93</v>
      </c>
      <c r="C101" s="2" t="s">
        <v>92</v>
      </c>
      <c r="D101" s="3">
        <v>923</v>
      </c>
      <c r="E101" s="3">
        <v>8301</v>
      </c>
      <c r="F101" s="38">
        <v>1</v>
      </c>
      <c r="G101" s="42">
        <v>0</v>
      </c>
      <c r="H101" s="45"/>
      <c r="I101" s="53">
        <f t="shared" si="7"/>
        <v>0</v>
      </c>
      <c r="J101" s="30">
        <v>532731</v>
      </c>
      <c r="K101" s="45">
        <v>300</v>
      </c>
      <c r="L101" s="56">
        <f t="shared" si="8"/>
        <v>532431</v>
      </c>
      <c r="M101" s="8">
        <f t="shared" si="9"/>
        <v>532431</v>
      </c>
      <c r="N101" s="35">
        <v>1.0219999999999999E-3</v>
      </c>
      <c r="O101" s="25">
        <f t="shared" si="10"/>
        <v>544.14448199999993</v>
      </c>
      <c r="P101" s="30">
        <v>0</v>
      </c>
      <c r="Q101" s="45"/>
      <c r="R101" s="50">
        <f t="shared" si="11"/>
        <v>0</v>
      </c>
      <c r="S101" s="4">
        <v>1.1800000000000001E-3</v>
      </c>
      <c r="T101" s="5">
        <f t="shared" si="12"/>
        <v>0</v>
      </c>
      <c r="U101" s="14">
        <f t="shared" si="13"/>
        <v>544.14448199999993</v>
      </c>
    </row>
    <row r="102" spans="1:21" ht="15.75" x14ac:dyDescent="0.25">
      <c r="A102" s="6" t="s">
        <v>58</v>
      </c>
      <c r="B102" s="10" t="s">
        <v>93</v>
      </c>
      <c r="C102" s="2" t="s">
        <v>71</v>
      </c>
      <c r="D102" s="3">
        <v>923</v>
      </c>
      <c r="E102" s="3">
        <v>8301</v>
      </c>
      <c r="F102" s="38">
        <v>1</v>
      </c>
      <c r="G102" s="42">
        <v>0</v>
      </c>
      <c r="H102" s="45"/>
      <c r="I102" s="53">
        <f t="shared" si="7"/>
        <v>0</v>
      </c>
      <c r="J102" s="30">
        <v>532731</v>
      </c>
      <c r="K102" s="45">
        <v>300</v>
      </c>
      <c r="L102" s="56">
        <f t="shared" si="8"/>
        <v>532431</v>
      </c>
      <c r="M102" s="8">
        <f t="shared" si="9"/>
        <v>532431</v>
      </c>
      <c r="N102" s="35">
        <v>8.2000000000000001E-5</v>
      </c>
      <c r="O102" s="25">
        <f t="shared" si="10"/>
        <v>43.659342000000002</v>
      </c>
      <c r="P102" s="30">
        <v>0</v>
      </c>
      <c r="Q102" s="45"/>
      <c r="R102" s="50">
        <f t="shared" si="11"/>
        <v>0</v>
      </c>
      <c r="S102" s="4">
        <v>9.2E-5</v>
      </c>
      <c r="T102" s="5">
        <f t="shared" si="12"/>
        <v>0</v>
      </c>
      <c r="U102" s="14">
        <f t="shared" si="13"/>
        <v>43.659342000000002</v>
      </c>
    </row>
    <row r="103" spans="1:21" ht="15.75" x14ac:dyDescent="0.25">
      <c r="A103" s="6" t="s">
        <v>58</v>
      </c>
      <c r="B103" s="10" t="s">
        <v>93</v>
      </c>
      <c r="C103" s="2" t="s">
        <v>84</v>
      </c>
      <c r="D103" s="3">
        <v>923</v>
      </c>
      <c r="E103" s="3">
        <v>8301</v>
      </c>
      <c r="F103" s="38">
        <v>1</v>
      </c>
      <c r="G103" s="42">
        <v>0</v>
      </c>
      <c r="H103" s="45"/>
      <c r="I103" s="53">
        <f t="shared" si="7"/>
        <v>0</v>
      </c>
      <c r="J103" s="30">
        <v>532731</v>
      </c>
      <c r="K103" s="45">
        <v>300</v>
      </c>
      <c r="L103" s="56">
        <f t="shared" si="8"/>
        <v>532431</v>
      </c>
      <c r="M103" s="8">
        <f t="shared" si="9"/>
        <v>532431</v>
      </c>
      <c r="N103" s="35">
        <v>0</v>
      </c>
      <c r="O103" s="25">
        <f t="shared" si="10"/>
        <v>0</v>
      </c>
      <c r="P103" s="30">
        <v>0</v>
      </c>
      <c r="Q103" s="45"/>
      <c r="R103" s="50">
        <f t="shared" si="11"/>
        <v>0</v>
      </c>
      <c r="S103" s="4">
        <v>0</v>
      </c>
      <c r="T103" s="5">
        <f t="shared" si="12"/>
        <v>0</v>
      </c>
      <c r="U103" s="14">
        <f t="shared" si="13"/>
        <v>0</v>
      </c>
    </row>
    <row r="104" spans="1:21" ht="15.75" x14ac:dyDescent="0.25">
      <c r="A104" s="6" t="s">
        <v>58</v>
      </c>
      <c r="B104" s="10" t="s">
        <v>93</v>
      </c>
      <c r="C104" s="2" t="s">
        <v>72</v>
      </c>
      <c r="D104" s="3">
        <v>923</v>
      </c>
      <c r="E104" s="3">
        <v>8301</v>
      </c>
      <c r="F104" s="38">
        <v>1</v>
      </c>
      <c r="G104" s="42">
        <v>0</v>
      </c>
      <c r="H104" s="45"/>
      <c r="I104" s="53">
        <f t="shared" si="7"/>
        <v>0</v>
      </c>
      <c r="J104" s="30">
        <v>532731</v>
      </c>
      <c r="K104" s="45">
        <v>300</v>
      </c>
      <c r="L104" s="56">
        <f t="shared" si="8"/>
        <v>532431</v>
      </c>
      <c r="M104" s="8">
        <f t="shared" si="9"/>
        <v>532431</v>
      </c>
      <c r="N104" s="35">
        <v>1.36E-4</v>
      </c>
      <c r="O104" s="25">
        <f t="shared" si="10"/>
        <v>72.410616000000005</v>
      </c>
      <c r="P104" s="30">
        <v>0</v>
      </c>
      <c r="Q104" s="45"/>
      <c r="R104" s="50">
        <f t="shared" si="11"/>
        <v>0</v>
      </c>
      <c r="S104" s="4">
        <v>1.35E-4</v>
      </c>
      <c r="T104" s="5">
        <f t="shared" si="12"/>
        <v>0</v>
      </c>
      <c r="U104" s="14">
        <f t="shared" si="13"/>
        <v>72.410616000000005</v>
      </c>
    </row>
    <row r="105" spans="1:21" ht="15.75" x14ac:dyDescent="0.25">
      <c r="A105" s="6" t="s">
        <v>58</v>
      </c>
      <c r="B105" s="10" t="s">
        <v>93</v>
      </c>
      <c r="C105" s="2" t="s">
        <v>73</v>
      </c>
      <c r="D105" s="3">
        <v>923</v>
      </c>
      <c r="E105" s="3">
        <v>8301</v>
      </c>
      <c r="F105" s="38">
        <v>1</v>
      </c>
      <c r="G105" s="42">
        <v>0</v>
      </c>
      <c r="H105" s="45"/>
      <c r="I105" s="53">
        <f t="shared" si="7"/>
        <v>0</v>
      </c>
      <c r="J105" s="30">
        <v>532731</v>
      </c>
      <c r="K105" s="45">
        <v>300</v>
      </c>
      <c r="L105" s="56">
        <f t="shared" si="8"/>
        <v>532431</v>
      </c>
      <c r="M105" s="8">
        <f t="shared" si="9"/>
        <v>532431</v>
      </c>
      <c r="N105" s="35">
        <v>1.2E-5</v>
      </c>
      <c r="O105" s="25">
        <f t="shared" si="10"/>
        <v>6.3891720000000003</v>
      </c>
      <c r="P105" s="30">
        <v>0</v>
      </c>
      <c r="Q105" s="45"/>
      <c r="R105" s="50">
        <f t="shared" si="11"/>
        <v>0</v>
      </c>
      <c r="S105" s="4">
        <v>1.2E-5</v>
      </c>
      <c r="T105" s="5">
        <f t="shared" si="12"/>
        <v>0</v>
      </c>
      <c r="U105" s="14">
        <f t="shared" si="13"/>
        <v>6.3891720000000003</v>
      </c>
    </row>
    <row r="106" spans="1:21" ht="15.75" x14ac:dyDescent="0.25">
      <c r="A106" s="6" t="s">
        <v>58</v>
      </c>
      <c r="B106" s="10" t="s">
        <v>93</v>
      </c>
      <c r="C106" s="2" t="s">
        <v>74</v>
      </c>
      <c r="D106" s="3">
        <v>923</v>
      </c>
      <c r="E106" s="3">
        <v>8301</v>
      </c>
      <c r="F106" s="38">
        <v>1</v>
      </c>
      <c r="G106" s="42">
        <v>0</v>
      </c>
      <c r="H106" s="45"/>
      <c r="I106" s="53">
        <f t="shared" si="7"/>
        <v>0</v>
      </c>
      <c r="J106" s="30">
        <v>532731</v>
      </c>
      <c r="K106" s="45">
        <v>300</v>
      </c>
      <c r="L106" s="56">
        <f t="shared" si="8"/>
        <v>532431</v>
      </c>
      <c r="M106" s="8">
        <f t="shared" si="9"/>
        <v>532431</v>
      </c>
      <c r="N106" s="35">
        <v>2.14E-4</v>
      </c>
      <c r="O106" s="25">
        <f t="shared" si="10"/>
        <v>113.940234</v>
      </c>
      <c r="P106" s="30">
        <v>0</v>
      </c>
      <c r="Q106" s="45"/>
      <c r="R106" s="50">
        <f t="shared" si="11"/>
        <v>0</v>
      </c>
      <c r="S106" s="4">
        <v>2.4000000000000001E-4</v>
      </c>
      <c r="T106" s="5">
        <f t="shared" si="12"/>
        <v>0</v>
      </c>
      <c r="U106" s="14">
        <f t="shared" si="13"/>
        <v>113.940234</v>
      </c>
    </row>
    <row r="107" spans="1:21" ht="15.75" x14ac:dyDescent="0.25">
      <c r="A107" s="6" t="s">
        <v>58</v>
      </c>
      <c r="B107" s="10" t="s">
        <v>93</v>
      </c>
      <c r="C107" s="2" t="s">
        <v>93</v>
      </c>
      <c r="D107" s="3">
        <v>923</v>
      </c>
      <c r="E107" s="3">
        <v>8301</v>
      </c>
      <c r="F107" s="38">
        <v>1</v>
      </c>
      <c r="G107" s="42">
        <v>0</v>
      </c>
      <c r="H107" s="45"/>
      <c r="I107" s="53">
        <f t="shared" si="7"/>
        <v>0</v>
      </c>
      <c r="J107" s="30">
        <v>532731</v>
      </c>
      <c r="K107" s="45">
        <v>300</v>
      </c>
      <c r="L107" s="56">
        <f t="shared" si="8"/>
        <v>532431</v>
      </c>
      <c r="M107" s="8">
        <f t="shared" si="9"/>
        <v>532431</v>
      </c>
      <c r="N107" s="35">
        <v>0</v>
      </c>
      <c r="O107" s="25">
        <f t="shared" si="10"/>
        <v>0</v>
      </c>
      <c r="P107" s="30">
        <v>0</v>
      </c>
      <c r="Q107" s="45"/>
      <c r="R107" s="50">
        <f t="shared" si="11"/>
        <v>0</v>
      </c>
      <c r="S107" s="4">
        <v>0</v>
      </c>
      <c r="T107" s="5">
        <f t="shared" si="12"/>
        <v>0</v>
      </c>
      <c r="U107" s="14">
        <f t="shared" si="13"/>
        <v>0</v>
      </c>
    </row>
    <row r="108" spans="1:21" ht="15.75" x14ac:dyDescent="0.25">
      <c r="A108" s="6" t="s">
        <v>58</v>
      </c>
      <c r="B108" s="10" t="s">
        <v>93</v>
      </c>
      <c r="C108" s="2" t="s">
        <v>32</v>
      </c>
      <c r="D108" s="3">
        <v>923</v>
      </c>
      <c r="E108" s="3">
        <v>8301</v>
      </c>
      <c r="F108" s="38">
        <v>0.6</v>
      </c>
      <c r="G108" s="42">
        <v>0</v>
      </c>
      <c r="H108" s="45"/>
      <c r="I108" s="53">
        <f t="shared" si="7"/>
        <v>0</v>
      </c>
      <c r="J108" s="30">
        <v>532731</v>
      </c>
      <c r="K108" s="45">
        <v>300</v>
      </c>
      <c r="L108" s="56">
        <f t="shared" si="8"/>
        <v>319458.59999999998</v>
      </c>
      <c r="M108" s="8">
        <f t="shared" si="9"/>
        <v>319458.59999999998</v>
      </c>
      <c r="N108" s="35">
        <v>0</v>
      </c>
      <c r="O108" s="25">
        <f t="shared" si="10"/>
        <v>0</v>
      </c>
      <c r="P108" s="30">
        <v>0</v>
      </c>
      <c r="Q108" s="45"/>
      <c r="R108" s="50">
        <f t="shared" si="11"/>
        <v>0</v>
      </c>
      <c r="S108" s="4">
        <v>0</v>
      </c>
      <c r="T108" s="5">
        <f t="shared" si="12"/>
        <v>0</v>
      </c>
      <c r="U108" s="14">
        <f t="shared" si="13"/>
        <v>0</v>
      </c>
    </row>
    <row r="109" spans="1:21" ht="15.75" x14ac:dyDescent="0.25">
      <c r="A109" s="6" t="s">
        <v>58</v>
      </c>
      <c r="B109" s="10" t="s">
        <v>93</v>
      </c>
      <c r="C109" s="2" t="s">
        <v>37</v>
      </c>
      <c r="D109" s="3">
        <v>923</v>
      </c>
      <c r="E109" s="3">
        <v>8301</v>
      </c>
      <c r="F109" s="38">
        <v>1</v>
      </c>
      <c r="G109" s="42">
        <v>0</v>
      </c>
      <c r="H109" s="45"/>
      <c r="I109" s="53">
        <f t="shared" si="7"/>
        <v>0</v>
      </c>
      <c r="J109" s="30">
        <v>532731</v>
      </c>
      <c r="K109" s="45">
        <v>300</v>
      </c>
      <c r="L109" s="56">
        <f t="shared" si="8"/>
        <v>532431</v>
      </c>
      <c r="M109" s="8">
        <f t="shared" si="9"/>
        <v>532431</v>
      </c>
      <c r="N109" s="35">
        <v>2.1499999999999999E-4</v>
      </c>
      <c r="O109" s="25">
        <f t="shared" si="10"/>
        <v>114.47266499999999</v>
      </c>
      <c r="P109" s="30">
        <v>0</v>
      </c>
      <c r="Q109" s="45"/>
      <c r="R109" s="50">
        <f t="shared" si="11"/>
        <v>0</v>
      </c>
      <c r="S109" s="4">
        <v>2.41E-4</v>
      </c>
      <c r="T109" s="5">
        <f t="shared" si="12"/>
        <v>0</v>
      </c>
      <c r="U109" s="14">
        <f t="shared" si="13"/>
        <v>114.47266499999999</v>
      </c>
    </row>
    <row r="110" spans="1:21" ht="15.75" x14ac:dyDescent="0.25">
      <c r="A110" s="6" t="s">
        <v>58</v>
      </c>
      <c r="B110" s="10" t="s">
        <v>93</v>
      </c>
      <c r="C110" s="2" t="s">
        <v>40</v>
      </c>
      <c r="D110" s="3">
        <v>923</v>
      </c>
      <c r="E110" s="3">
        <v>8301</v>
      </c>
      <c r="F110" s="38">
        <v>1</v>
      </c>
      <c r="G110" s="42">
        <v>0</v>
      </c>
      <c r="H110" s="45"/>
      <c r="I110" s="53">
        <f t="shared" si="7"/>
        <v>0</v>
      </c>
      <c r="J110" s="30">
        <v>532731</v>
      </c>
      <c r="K110" s="45">
        <v>300</v>
      </c>
      <c r="L110" s="56">
        <f t="shared" si="8"/>
        <v>532431</v>
      </c>
      <c r="M110" s="8">
        <f t="shared" si="9"/>
        <v>532431</v>
      </c>
      <c r="N110" s="35">
        <v>0</v>
      </c>
      <c r="O110" s="25">
        <f t="shared" si="10"/>
        <v>0</v>
      </c>
      <c r="P110" s="30">
        <v>0</v>
      </c>
      <c r="Q110" s="45"/>
      <c r="R110" s="50">
        <f t="shared" si="11"/>
        <v>0</v>
      </c>
      <c r="S110" s="4">
        <v>0</v>
      </c>
      <c r="T110" s="5">
        <f t="shared" si="12"/>
        <v>0</v>
      </c>
      <c r="U110" s="14">
        <f t="shared" si="13"/>
        <v>0</v>
      </c>
    </row>
    <row r="111" spans="1:21" ht="15.75" x14ac:dyDescent="0.25">
      <c r="A111" s="6" t="s">
        <v>58</v>
      </c>
      <c r="B111" s="10" t="s">
        <v>93</v>
      </c>
      <c r="C111" s="2" t="s">
        <v>34</v>
      </c>
      <c r="D111" s="3">
        <v>923</v>
      </c>
      <c r="E111" s="3">
        <v>8301</v>
      </c>
      <c r="F111" s="38">
        <v>1</v>
      </c>
      <c r="G111" s="42">
        <v>0</v>
      </c>
      <c r="H111" s="45"/>
      <c r="I111" s="53">
        <f t="shared" si="7"/>
        <v>0</v>
      </c>
      <c r="J111" s="30">
        <v>532731</v>
      </c>
      <c r="K111" s="45">
        <v>300</v>
      </c>
      <c r="L111" s="56">
        <f t="shared" si="8"/>
        <v>532431</v>
      </c>
      <c r="M111" s="8">
        <f t="shared" si="9"/>
        <v>532431</v>
      </c>
      <c r="N111" s="35">
        <v>8.9800000000000004E-4</v>
      </c>
      <c r="O111" s="25">
        <f t="shared" si="10"/>
        <v>478.12303800000001</v>
      </c>
      <c r="P111" s="30">
        <v>0</v>
      </c>
      <c r="Q111" s="45"/>
      <c r="R111" s="50">
        <f t="shared" si="11"/>
        <v>0</v>
      </c>
      <c r="S111" s="4">
        <v>1.0369999999999999E-3</v>
      </c>
      <c r="T111" s="5">
        <f t="shared" si="12"/>
        <v>0</v>
      </c>
      <c r="U111" s="14">
        <f t="shared" si="13"/>
        <v>478.12303800000001</v>
      </c>
    </row>
    <row r="112" spans="1:21" ht="15.75" x14ac:dyDescent="0.25">
      <c r="A112" s="6" t="s">
        <v>58</v>
      </c>
      <c r="B112" s="10" t="s">
        <v>93</v>
      </c>
      <c r="C112" s="2" t="s">
        <v>33</v>
      </c>
      <c r="D112" s="3">
        <v>923</v>
      </c>
      <c r="E112" s="3">
        <v>8301</v>
      </c>
      <c r="F112" s="38">
        <v>0.6</v>
      </c>
      <c r="G112" s="42">
        <v>0</v>
      </c>
      <c r="H112" s="45"/>
      <c r="I112" s="53">
        <f t="shared" si="7"/>
        <v>0</v>
      </c>
      <c r="J112" s="30">
        <v>532731</v>
      </c>
      <c r="K112" s="45">
        <v>300</v>
      </c>
      <c r="L112" s="56">
        <f t="shared" si="8"/>
        <v>319458.59999999998</v>
      </c>
      <c r="M112" s="8">
        <f t="shared" si="9"/>
        <v>319458.59999999998</v>
      </c>
      <c r="N112" s="35">
        <v>6.6000000000000005E-5</v>
      </c>
      <c r="O112" s="25">
        <f t="shared" si="10"/>
        <v>21.0842676</v>
      </c>
      <c r="P112" s="30">
        <v>0</v>
      </c>
      <c r="Q112" s="45"/>
      <c r="R112" s="50">
        <f t="shared" si="11"/>
        <v>0</v>
      </c>
      <c r="S112" s="4">
        <v>6.2000000000000003E-5</v>
      </c>
      <c r="T112" s="5">
        <f t="shared" si="12"/>
        <v>0</v>
      </c>
      <c r="U112" s="14">
        <f t="shared" si="13"/>
        <v>21.0842676</v>
      </c>
    </row>
    <row r="113" spans="1:21" ht="15.75" x14ac:dyDescent="0.25">
      <c r="A113" s="6" t="s">
        <v>58</v>
      </c>
      <c r="B113" s="10" t="s">
        <v>93</v>
      </c>
      <c r="C113" s="2" t="s">
        <v>187</v>
      </c>
      <c r="D113" s="3">
        <v>923</v>
      </c>
      <c r="E113" s="3">
        <v>8301</v>
      </c>
      <c r="F113" s="38">
        <v>1</v>
      </c>
      <c r="G113" s="42">
        <v>0</v>
      </c>
      <c r="H113" s="45"/>
      <c r="I113" s="53">
        <f t="shared" si="7"/>
        <v>0</v>
      </c>
      <c r="J113" s="30">
        <v>532731</v>
      </c>
      <c r="K113" s="45">
        <v>300</v>
      </c>
      <c r="L113" s="56">
        <f t="shared" si="8"/>
        <v>532431</v>
      </c>
      <c r="M113" s="8">
        <f t="shared" si="9"/>
        <v>532431</v>
      </c>
      <c r="N113" s="35">
        <v>4.6E-5</v>
      </c>
      <c r="O113" s="25">
        <f t="shared" si="10"/>
        <v>24.491826</v>
      </c>
      <c r="P113" s="30">
        <v>0</v>
      </c>
      <c r="Q113" s="45"/>
      <c r="R113" s="50">
        <f t="shared" si="11"/>
        <v>0</v>
      </c>
      <c r="S113" s="4">
        <v>2.5999999999999998E-5</v>
      </c>
      <c r="T113" s="5">
        <f t="shared" si="12"/>
        <v>0</v>
      </c>
      <c r="U113" s="14">
        <f t="shared" si="13"/>
        <v>24.491826</v>
      </c>
    </row>
    <row r="114" spans="1:21" ht="15.75" x14ac:dyDescent="0.25">
      <c r="A114" s="6" t="s">
        <v>58</v>
      </c>
      <c r="B114" s="10" t="s">
        <v>23</v>
      </c>
      <c r="C114" s="2" t="s">
        <v>64</v>
      </c>
      <c r="D114" s="3">
        <v>503</v>
      </c>
      <c r="E114" s="3">
        <v>8302</v>
      </c>
      <c r="F114" s="38">
        <v>0.5</v>
      </c>
      <c r="G114" s="42">
        <v>21153206</v>
      </c>
      <c r="H114" s="45">
        <v>14571251</v>
      </c>
      <c r="I114" s="53">
        <f t="shared" si="7"/>
        <v>3290977.5</v>
      </c>
      <c r="J114" s="30">
        <v>280497</v>
      </c>
      <c r="K114" s="46"/>
      <c r="L114" s="56">
        <f t="shared" si="8"/>
        <v>140248.5</v>
      </c>
      <c r="M114" s="8">
        <f t="shared" si="9"/>
        <v>3431226</v>
      </c>
      <c r="N114" s="35">
        <v>1.4239999999999999E-3</v>
      </c>
      <c r="O114" s="25">
        <f t="shared" si="10"/>
        <v>4886.0658239999993</v>
      </c>
      <c r="P114" s="30">
        <v>1628465</v>
      </c>
      <c r="Q114" s="45">
        <v>1655549</v>
      </c>
      <c r="R114" s="50">
        <f t="shared" si="11"/>
        <v>-13542</v>
      </c>
      <c r="S114" s="4">
        <v>1.72E-3</v>
      </c>
      <c r="T114" s="5">
        <f t="shared" si="12"/>
        <v>-23.29224</v>
      </c>
      <c r="U114" s="14">
        <f t="shared" si="13"/>
        <v>4862.7735839999996</v>
      </c>
    </row>
    <row r="115" spans="1:21" ht="15.75" x14ac:dyDescent="0.25">
      <c r="A115" s="6" t="s">
        <v>58</v>
      </c>
      <c r="B115" s="10" t="s">
        <v>23</v>
      </c>
      <c r="C115" s="2" t="s">
        <v>65</v>
      </c>
      <c r="D115" s="3">
        <v>503</v>
      </c>
      <c r="E115" s="3">
        <v>8302</v>
      </c>
      <c r="F115" s="38">
        <v>0.5</v>
      </c>
      <c r="G115" s="42">
        <v>21153206</v>
      </c>
      <c r="H115" s="45">
        <v>14571251</v>
      </c>
      <c r="I115" s="53">
        <f t="shared" si="7"/>
        <v>3290977.5</v>
      </c>
      <c r="J115" s="30">
        <v>280497</v>
      </c>
      <c r="K115" s="46"/>
      <c r="L115" s="56">
        <f t="shared" si="8"/>
        <v>140248.5</v>
      </c>
      <c r="M115" s="8">
        <f t="shared" si="9"/>
        <v>3431226</v>
      </c>
      <c r="N115" s="35">
        <v>1.4100000000000001E-4</v>
      </c>
      <c r="O115" s="25">
        <f t="shared" si="10"/>
        <v>483.80286600000005</v>
      </c>
      <c r="P115" s="30">
        <v>1628465</v>
      </c>
      <c r="Q115" s="45">
        <f t="shared" ref="Q115:Q134" si="14">Q114</f>
        <v>1655549</v>
      </c>
      <c r="R115" s="50">
        <f t="shared" si="11"/>
        <v>-13542</v>
      </c>
      <c r="S115" s="4">
        <v>1.85E-4</v>
      </c>
      <c r="T115" s="5">
        <f t="shared" si="12"/>
        <v>-2.5052699999999999</v>
      </c>
      <c r="U115" s="14">
        <f t="shared" si="13"/>
        <v>481.29759600000006</v>
      </c>
    </row>
    <row r="116" spans="1:21" ht="15.75" x14ac:dyDescent="0.25">
      <c r="A116" s="6" t="s">
        <v>58</v>
      </c>
      <c r="B116" s="10" t="s">
        <v>23</v>
      </c>
      <c r="C116" s="2" t="s">
        <v>66</v>
      </c>
      <c r="D116" s="3">
        <v>503</v>
      </c>
      <c r="E116" s="3">
        <v>8302</v>
      </c>
      <c r="F116" s="38">
        <v>0.5</v>
      </c>
      <c r="G116" s="42">
        <v>21153206</v>
      </c>
      <c r="H116" s="45">
        <v>14571251</v>
      </c>
      <c r="I116" s="53">
        <f t="shared" si="7"/>
        <v>3290977.5</v>
      </c>
      <c r="J116" s="30">
        <v>280497</v>
      </c>
      <c r="K116" s="46"/>
      <c r="L116" s="56">
        <f t="shared" si="8"/>
        <v>140248.5</v>
      </c>
      <c r="M116" s="8">
        <f t="shared" si="9"/>
        <v>3431226</v>
      </c>
      <c r="N116" s="35">
        <v>4.7399999999999997E-4</v>
      </c>
      <c r="O116" s="25">
        <f t="shared" si="10"/>
        <v>1626.401124</v>
      </c>
      <c r="P116" s="30">
        <v>1628465</v>
      </c>
      <c r="Q116" s="45">
        <f t="shared" si="14"/>
        <v>1655549</v>
      </c>
      <c r="R116" s="50">
        <f t="shared" si="11"/>
        <v>-13542</v>
      </c>
      <c r="S116" s="4">
        <v>4.5800000000000002E-4</v>
      </c>
      <c r="T116" s="5">
        <f t="shared" si="12"/>
        <v>-6.2022360000000001</v>
      </c>
      <c r="U116" s="14">
        <f t="shared" si="13"/>
        <v>1620.1988879999999</v>
      </c>
    </row>
    <row r="117" spans="1:21" ht="15.75" x14ac:dyDescent="0.25">
      <c r="A117" s="6" t="s">
        <v>58</v>
      </c>
      <c r="B117" s="10" t="s">
        <v>23</v>
      </c>
      <c r="C117" s="2" t="s">
        <v>78</v>
      </c>
      <c r="D117" s="3">
        <v>503</v>
      </c>
      <c r="E117" s="3">
        <v>8302</v>
      </c>
      <c r="F117" s="38">
        <v>0.35</v>
      </c>
      <c r="G117" s="42">
        <v>21153206</v>
      </c>
      <c r="H117" s="45">
        <v>14571251</v>
      </c>
      <c r="I117" s="53">
        <f t="shared" si="7"/>
        <v>2303684.25</v>
      </c>
      <c r="J117" s="30">
        <v>280497</v>
      </c>
      <c r="K117" s="46"/>
      <c r="L117" s="56">
        <f t="shared" si="8"/>
        <v>98173.95</v>
      </c>
      <c r="M117" s="8">
        <f t="shared" si="9"/>
        <v>2401858.1999999997</v>
      </c>
      <c r="N117" s="35">
        <v>5.4999999999999997E-3</v>
      </c>
      <c r="O117" s="25">
        <f t="shared" si="10"/>
        <v>13210.220099999997</v>
      </c>
      <c r="P117" s="30">
        <v>1628465</v>
      </c>
      <c r="Q117" s="45">
        <f t="shared" si="14"/>
        <v>1655549</v>
      </c>
      <c r="R117" s="50">
        <f t="shared" si="11"/>
        <v>-9479.4</v>
      </c>
      <c r="S117" s="4">
        <v>5.8060000000000004E-3</v>
      </c>
      <c r="T117" s="5">
        <f t="shared" si="12"/>
        <v>-55.037396399999999</v>
      </c>
      <c r="U117" s="14">
        <f t="shared" si="13"/>
        <v>13155.182703599998</v>
      </c>
    </row>
    <row r="118" spans="1:21" ht="15.75" x14ac:dyDescent="0.25">
      <c r="A118" s="6" t="s">
        <v>58</v>
      </c>
      <c r="B118" s="10" t="s">
        <v>23</v>
      </c>
      <c r="C118" s="2" t="s">
        <v>67</v>
      </c>
      <c r="D118" s="3">
        <v>503</v>
      </c>
      <c r="E118" s="3">
        <v>8302</v>
      </c>
      <c r="F118" s="38">
        <v>0.35</v>
      </c>
      <c r="G118" s="42">
        <v>21153206</v>
      </c>
      <c r="H118" s="45">
        <v>14571251</v>
      </c>
      <c r="I118" s="53">
        <f t="shared" si="7"/>
        <v>2303684.25</v>
      </c>
      <c r="J118" s="30">
        <v>280497</v>
      </c>
      <c r="K118" s="46"/>
      <c r="L118" s="56">
        <f t="shared" si="8"/>
        <v>98173.95</v>
      </c>
      <c r="M118" s="8">
        <f t="shared" si="9"/>
        <v>2401858.1999999997</v>
      </c>
      <c r="N118" s="35">
        <v>0</v>
      </c>
      <c r="O118" s="25">
        <f t="shared" si="10"/>
        <v>0</v>
      </c>
      <c r="P118" s="30">
        <v>1628465</v>
      </c>
      <c r="Q118" s="45">
        <f t="shared" si="14"/>
        <v>1655549</v>
      </c>
      <c r="R118" s="50">
        <f t="shared" si="11"/>
        <v>-9479.4</v>
      </c>
      <c r="S118" s="4">
        <v>0</v>
      </c>
      <c r="T118" s="5">
        <f t="shared" si="12"/>
        <v>0</v>
      </c>
      <c r="U118" s="14">
        <f t="shared" si="13"/>
        <v>0</v>
      </c>
    </row>
    <row r="119" spans="1:21" ht="15.75" x14ac:dyDescent="0.25">
      <c r="A119" s="6" t="s">
        <v>58</v>
      </c>
      <c r="B119" s="10" t="s">
        <v>23</v>
      </c>
      <c r="C119" s="2" t="s">
        <v>68</v>
      </c>
      <c r="D119" s="3">
        <v>503</v>
      </c>
      <c r="E119" s="3">
        <v>8302</v>
      </c>
      <c r="F119" s="38">
        <v>0.5</v>
      </c>
      <c r="G119" s="42">
        <v>21153206</v>
      </c>
      <c r="H119" s="45">
        <v>14571251</v>
      </c>
      <c r="I119" s="53">
        <f t="shared" si="7"/>
        <v>3290977.5</v>
      </c>
      <c r="J119" s="30">
        <v>280497</v>
      </c>
      <c r="K119" s="46"/>
      <c r="L119" s="56">
        <f t="shared" si="8"/>
        <v>140248.5</v>
      </c>
      <c r="M119" s="8">
        <f t="shared" si="9"/>
        <v>3431226</v>
      </c>
      <c r="N119" s="35">
        <v>8.3999999999999995E-5</v>
      </c>
      <c r="O119" s="25">
        <f t="shared" si="10"/>
        <v>288.222984</v>
      </c>
      <c r="P119" s="30">
        <v>1628465</v>
      </c>
      <c r="Q119" s="45">
        <f t="shared" si="14"/>
        <v>1655549</v>
      </c>
      <c r="R119" s="50">
        <f t="shared" si="11"/>
        <v>-13542</v>
      </c>
      <c r="S119" s="4">
        <v>9.3999999999999994E-5</v>
      </c>
      <c r="T119" s="5">
        <f t="shared" si="12"/>
        <v>-1.272948</v>
      </c>
      <c r="U119" s="14">
        <f t="shared" si="13"/>
        <v>286.95003600000001</v>
      </c>
    </row>
    <row r="120" spans="1:21" ht="15.75" x14ac:dyDescent="0.25">
      <c r="A120" s="6" t="s">
        <v>58</v>
      </c>
      <c r="B120" s="10" t="s">
        <v>23</v>
      </c>
      <c r="C120" s="2" t="s">
        <v>69</v>
      </c>
      <c r="D120" s="3">
        <v>503</v>
      </c>
      <c r="E120" s="3">
        <v>8302</v>
      </c>
      <c r="F120" s="38">
        <v>0.5</v>
      </c>
      <c r="G120" s="42">
        <v>21153206</v>
      </c>
      <c r="H120" s="45">
        <v>14571251</v>
      </c>
      <c r="I120" s="53">
        <f t="shared" si="7"/>
        <v>3290977.5</v>
      </c>
      <c r="J120" s="30">
        <v>280497</v>
      </c>
      <c r="K120" s="46"/>
      <c r="L120" s="56">
        <f t="shared" si="8"/>
        <v>140248.5</v>
      </c>
      <c r="M120" s="8">
        <f t="shared" si="9"/>
        <v>3431226</v>
      </c>
      <c r="N120" s="35">
        <v>1.3200000000000001E-4</v>
      </c>
      <c r="O120" s="25">
        <f t="shared" si="10"/>
        <v>452.92183200000005</v>
      </c>
      <c r="P120" s="30">
        <v>1628465</v>
      </c>
      <c r="Q120" s="45">
        <f t="shared" si="14"/>
        <v>1655549</v>
      </c>
      <c r="R120" s="50">
        <f t="shared" si="11"/>
        <v>-13542</v>
      </c>
      <c r="S120" s="4">
        <v>1.46E-4</v>
      </c>
      <c r="T120" s="5">
        <f t="shared" si="12"/>
        <v>-1.9771319999999999</v>
      </c>
      <c r="U120" s="14">
        <f t="shared" si="13"/>
        <v>450.94470000000007</v>
      </c>
    </row>
    <row r="121" spans="1:21" ht="15.75" x14ac:dyDescent="0.25">
      <c r="A121" s="6" t="s">
        <v>58</v>
      </c>
      <c r="B121" s="10" t="s">
        <v>23</v>
      </c>
      <c r="C121" s="2" t="s">
        <v>70</v>
      </c>
      <c r="D121" s="3">
        <v>503</v>
      </c>
      <c r="E121" s="3">
        <v>8302</v>
      </c>
      <c r="F121" s="38">
        <v>0.5</v>
      </c>
      <c r="G121" s="42">
        <v>21153206</v>
      </c>
      <c r="H121" s="45">
        <v>14571251</v>
      </c>
      <c r="I121" s="53">
        <f t="shared" si="7"/>
        <v>3290977.5</v>
      </c>
      <c r="J121" s="30">
        <v>280497</v>
      </c>
      <c r="K121" s="46"/>
      <c r="L121" s="56">
        <f t="shared" si="8"/>
        <v>140248.5</v>
      </c>
      <c r="M121" s="8">
        <f t="shared" si="9"/>
        <v>3431226</v>
      </c>
      <c r="N121" s="35">
        <v>5.0299999999999997E-4</v>
      </c>
      <c r="O121" s="25">
        <f t="shared" si="10"/>
        <v>1725.9066779999998</v>
      </c>
      <c r="P121" s="30">
        <v>1628465</v>
      </c>
      <c r="Q121" s="45">
        <f t="shared" si="14"/>
        <v>1655549</v>
      </c>
      <c r="R121" s="50">
        <f t="shared" si="11"/>
        <v>-13542</v>
      </c>
      <c r="S121" s="4">
        <v>5.6400000000000005E-4</v>
      </c>
      <c r="T121" s="5">
        <f t="shared" si="12"/>
        <v>-7.6376880000000007</v>
      </c>
      <c r="U121" s="14">
        <f t="shared" si="13"/>
        <v>1718.2689899999998</v>
      </c>
    </row>
    <row r="122" spans="1:21" ht="15.75" x14ac:dyDescent="0.25">
      <c r="A122" s="6" t="s">
        <v>58</v>
      </c>
      <c r="B122" s="10" t="s">
        <v>23</v>
      </c>
      <c r="C122" s="2" t="s">
        <v>82</v>
      </c>
      <c r="D122" s="3">
        <v>503</v>
      </c>
      <c r="E122" s="3">
        <v>8302</v>
      </c>
      <c r="F122" s="38">
        <v>0.5</v>
      </c>
      <c r="G122" s="42">
        <v>21153206</v>
      </c>
      <c r="H122" s="45">
        <v>14571251</v>
      </c>
      <c r="I122" s="53">
        <f t="shared" si="7"/>
        <v>3290977.5</v>
      </c>
      <c r="J122" s="30">
        <v>280497</v>
      </c>
      <c r="K122" s="46"/>
      <c r="L122" s="56">
        <f t="shared" si="8"/>
        <v>140248.5</v>
      </c>
      <c r="M122" s="8">
        <f t="shared" si="9"/>
        <v>3431226</v>
      </c>
      <c r="N122" s="35">
        <v>4.6999999999999997E-5</v>
      </c>
      <c r="O122" s="25">
        <f t="shared" si="10"/>
        <v>161.26762199999999</v>
      </c>
      <c r="P122" s="30">
        <v>1628465</v>
      </c>
      <c r="Q122" s="45">
        <f t="shared" si="14"/>
        <v>1655549</v>
      </c>
      <c r="R122" s="50">
        <f t="shared" si="11"/>
        <v>-13542</v>
      </c>
      <c r="S122" s="4">
        <v>5.3999999999999998E-5</v>
      </c>
      <c r="T122" s="5">
        <f t="shared" si="12"/>
        <v>-0.73126799999999992</v>
      </c>
      <c r="U122" s="14">
        <f t="shared" si="13"/>
        <v>160.53635399999999</v>
      </c>
    </row>
    <row r="123" spans="1:21" ht="15.75" x14ac:dyDescent="0.25">
      <c r="A123" s="6" t="s">
        <v>58</v>
      </c>
      <c r="B123" s="10" t="s">
        <v>23</v>
      </c>
      <c r="C123" s="2" t="s">
        <v>92</v>
      </c>
      <c r="D123" s="3">
        <v>503</v>
      </c>
      <c r="E123" s="3">
        <v>8302</v>
      </c>
      <c r="F123" s="38">
        <v>0.75</v>
      </c>
      <c r="G123" s="42">
        <v>21153206</v>
      </c>
      <c r="H123" s="45">
        <v>14571251</v>
      </c>
      <c r="I123" s="53">
        <f t="shared" si="7"/>
        <v>4936466.25</v>
      </c>
      <c r="J123" s="30">
        <v>280497</v>
      </c>
      <c r="K123" s="46"/>
      <c r="L123" s="56">
        <f t="shared" si="8"/>
        <v>210372.75</v>
      </c>
      <c r="M123" s="8">
        <f t="shared" si="9"/>
        <v>5146839</v>
      </c>
      <c r="N123" s="35">
        <v>1.0219999999999999E-3</v>
      </c>
      <c r="O123" s="25">
        <f t="shared" si="10"/>
        <v>5260.0694579999999</v>
      </c>
      <c r="P123" s="30">
        <v>1628465</v>
      </c>
      <c r="Q123" s="45">
        <f t="shared" si="14"/>
        <v>1655549</v>
      </c>
      <c r="R123" s="50">
        <f t="shared" si="11"/>
        <v>-20313</v>
      </c>
      <c r="S123" s="4">
        <v>1.1800000000000001E-3</v>
      </c>
      <c r="T123" s="5">
        <f t="shared" si="12"/>
        <v>-23.969340000000003</v>
      </c>
      <c r="U123" s="14">
        <f t="shared" si="13"/>
        <v>5236.1001180000003</v>
      </c>
    </row>
    <row r="124" spans="1:21" ht="15.75" x14ac:dyDescent="0.25">
      <c r="A124" s="6" t="s">
        <v>58</v>
      </c>
      <c r="B124" s="10" t="s">
        <v>23</v>
      </c>
      <c r="C124" s="2" t="s">
        <v>71</v>
      </c>
      <c r="D124" s="3">
        <v>503</v>
      </c>
      <c r="E124" s="3">
        <v>8302</v>
      </c>
      <c r="F124" s="38">
        <v>0.5</v>
      </c>
      <c r="G124" s="42">
        <v>21153206</v>
      </c>
      <c r="H124" s="45">
        <v>14571251</v>
      </c>
      <c r="I124" s="53">
        <f t="shared" si="7"/>
        <v>3290977.5</v>
      </c>
      <c r="J124" s="30">
        <v>280497</v>
      </c>
      <c r="K124" s="46"/>
      <c r="L124" s="56">
        <f t="shared" si="8"/>
        <v>140248.5</v>
      </c>
      <c r="M124" s="8">
        <f t="shared" si="9"/>
        <v>3431226</v>
      </c>
      <c r="N124" s="35">
        <v>8.2000000000000001E-5</v>
      </c>
      <c r="O124" s="25">
        <f t="shared" si="10"/>
        <v>281.36053199999998</v>
      </c>
      <c r="P124" s="30">
        <v>1628465</v>
      </c>
      <c r="Q124" s="45">
        <f t="shared" si="14"/>
        <v>1655549</v>
      </c>
      <c r="R124" s="50">
        <f t="shared" si="11"/>
        <v>-13542</v>
      </c>
      <c r="S124" s="4">
        <v>9.2E-5</v>
      </c>
      <c r="T124" s="5">
        <f t="shared" si="12"/>
        <v>-1.2458640000000001</v>
      </c>
      <c r="U124" s="14">
        <f t="shared" si="13"/>
        <v>280.11466799999999</v>
      </c>
    </row>
    <row r="125" spans="1:21" ht="15.75" x14ac:dyDescent="0.25">
      <c r="A125" s="6" t="s">
        <v>58</v>
      </c>
      <c r="B125" s="10" t="s">
        <v>23</v>
      </c>
      <c r="C125" s="2" t="s">
        <v>84</v>
      </c>
      <c r="D125" s="3">
        <v>503</v>
      </c>
      <c r="E125" s="3">
        <v>8302</v>
      </c>
      <c r="F125" s="38">
        <v>0.5</v>
      </c>
      <c r="G125" s="42">
        <v>21153206</v>
      </c>
      <c r="H125" s="45">
        <v>14571251</v>
      </c>
      <c r="I125" s="53">
        <f t="shared" si="7"/>
        <v>3290977.5</v>
      </c>
      <c r="J125" s="30">
        <v>280497</v>
      </c>
      <c r="K125" s="46"/>
      <c r="L125" s="56">
        <f t="shared" si="8"/>
        <v>140248.5</v>
      </c>
      <c r="M125" s="8">
        <f t="shared" si="9"/>
        <v>3431226</v>
      </c>
      <c r="N125" s="35">
        <v>0</v>
      </c>
      <c r="O125" s="25">
        <f t="shared" si="10"/>
        <v>0</v>
      </c>
      <c r="P125" s="30">
        <v>1628465</v>
      </c>
      <c r="Q125" s="45">
        <f t="shared" si="14"/>
        <v>1655549</v>
      </c>
      <c r="R125" s="50">
        <f t="shared" si="11"/>
        <v>-13542</v>
      </c>
      <c r="S125" s="4">
        <v>0</v>
      </c>
      <c r="T125" s="5">
        <f t="shared" si="12"/>
        <v>0</v>
      </c>
      <c r="U125" s="14">
        <f t="shared" si="13"/>
        <v>0</v>
      </c>
    </row>
    <row r="126" spans="1:21" ht="15.75" x14ac:dyDescent="0.25">
      <c r="A126" s="6" t="s">
        <v>58</v>
      </c>
      <c r="B126" s="10" t="s">
        <v>23</v>
      </c>
      <c r="C126" s="2" t="s">
        <v>72</v>
      </c>
      <c r="D126" s="3">
        <v>503</v>
      </c>
      <c r="E126" s="3">
        <v>8302</v>
      </c>
      <c r="F126" s="38">
        <v>0.5</v>
      </c>
      <c r="G126" s="42">
        <v>21153206</v>
      </c>
      <c r="H126" s="45">
        <v>14571251</v>
      </c>
      <c r="I126" s="53">
        <f t="shared" si="7"/>
        <v>3290977.5</v>
      </c>
      <c r="J126" s="30">
        <v>280497</v>
      </c>
      <c r="K126" s="46"/>
      <c r="L126" s="56">
        <f t="shared" si="8"/>
        <v>140248.5</v>
      </c>
      <c r="M126" s="8">
        <f t="shared" si="9"/>
        <v>3431226</v>
      </c>
      <c r="N126" s="35">
        <v>1.36E-4</v>
      </c>
      <c r="O126" s="25">
        <f t="shared" si="10"/>
        <v>466.64673599999998</v>
      </c>
      <c r="P126" s="30">
        <v>1628465</v>
      </c>
      <c r="Q126" s="45">
        <f t="shared" si="14"/>
        <v>1655549</v>
      </c>
      <c r="R126" s="50">
        <f t="shared" si="11"/>
        <v>-13542</v>
      </c>
      <c r="S126" s="4">
        <v>1.35E-4</v>
      </c>
      <c r="T126" s="5">
        <f t="shared" si="12"/>
        <v>-1.8281700000000001</v>
      </c>
      <c r="U126" s="14">
        <f t="shared" si="13"/>
        <v>464.81856599999998</v>
      </c>
    </row>
    <row r="127" spans="1:21" ht="15.75" x14ac:dyDescent="0.25">
      <c r="A127" s="6" t="s">
        <v>58</v>
      </c>
      <c r="B127" s="10" t="s">
        <v>23</v>
      </c>
      <c r="C127" s="2" t="s">
        <v>73</v>
      </c>
      <c r="D127" s="3">
        <v>503</v>
      </c>
      <c r="E127" s="3">
        <v>8302</v>
      </c>
      <c r="F127" s="38">
        <v>0</v>
      </c>
      <c r="G127" s="42">
        <v>21153206</v>
      </c>
      <c r="H127" s="45">
        <v>14571251</v>
      </c>
      <c r="I127" s="53">
        <f t="shared" si="7"/>
        <v>0</v>
      </c>
      <c r="J127" s="30">
        <v>280497</v>
      </c>
      <c r="K127" s="46"/>
      <c r="L127" s="56">
        <f t="shared" si="8"/>
        <v>0</v>
      </c>
      <c r="M127" s="8">
        <f t="shared" si="9"/>
        <v>0</v>
      </c>
      <c r="N127" s="35">
        <v>1.2E-5</v>
      </c>
      <c r="O127" s="25">
        <f t="shared" si="10"/>
        <v>0</v>
      </c>
      <c r="P127" s="30">
        <v>1628465</v>
      </c>
      <c r="Q127" s="45">
        <f t="shared" si="14"/>
        <v>1655549</v>
      </c>
      <c r="R127" s="50">
        <f t="shared" si="11"/>
        <v>0</v>
      </c>
      <c r="S127" s="4">
        <v>1.2E-5</v>
      </c>
      <c r="T127" s="5">
        <f t="shared" si="12"/>
        <v>0</v>
      </c>
      <c r="U127" s="14">
        <f t="shared" si="13"/>
        <v>0</v>
      </c>
    </row>
    <row r="128" spans="1:21" ht="15.75" x14ac:dyDescent="0.25">
      <c r="A128" s="6" t="s">
        <v>58</v>
      </c>
      <c r="B128" s="10" t="s">
        <v>23</v>
      </c>
      <c r="C128" s="2" t="s">
        <v>74</v>
      </c>
      <c r="D128" s="3">
        <v>503</v>
      </c>
      <c r="E128" s="3">
        <v>8302</v>
      </c>
      <c r="F128" s="38">
        <v>0</v>
      </c>
      <c r="G128" s="42">
        <v>21153206</v>
      </c>
      <c r="H128" s="45">
        <v>14571251</v>
      </c>
      <c r="I128" s="53">
        <f t="shared" si="7"/>
        <v>0</v>
      </c>
      <c r="J128" s="30">
        <v>280497</v>
      </c>
      <c r="K128" s="46"/>
      <c r="L128" s="56">
        <f t="shared" si="8"/>
        <v>0</v>
      </c>
      <c r="M128" s="8">
        <f t="shared" si="9"/>
        <v>0</v>
      </c>
      <c r="N128" s="35">
        <v>2.14E-4</v>
      </c>
      <c r="O128" s="25">
        <f t="shared" si="10"/>
        <v>0</v>
      </c>
      <c r="P128" s="30">
        <v>1628465</v>
      </c>
      <c r="Q128" s="45">
        <f t="shared" si="14"/>
        <v>1655549</v>
      </c>
      <c r="R128" s="50">
        <f t="shared" si="11"/>
        <v>0</v>
      </c>
      <c r="S128" s="4">
        <v>2.4000000000000001E-4</v>
      </c>
      <c r="T128" s="5">
        <f t="shared" si="12"/>
        <v>0</v>
      </c>
      <c r="U128" s="14">
        <f t="shared" si="13"/>
        <v>0</v>
      </c>
    </row>
    <row r="129" spans="1:21" ht="15.75" x14ac:dyDescent="0.25">
      <c r="A129" s="6" t="s">
        <v>58</v>
      </c>
      <c r="B129" s="10" t="s">
        <v>23</v>
      </c>
      <c r="C129" s="2" t="s">
        <v>32</v>
      </c>
      <c r="D129" s="3">
        <v>503</v>
      </c>
      <c r="E129" s="3">
        <v>8302</v>
      </c>
      <c r="F129" s="38">
        <v>0.35</v>
      </c>
      <c r="G129" s="42">
        <v>21153206</v>
      </c>
      <c r="H129" s="45">
        <v>14571251</v>
      </c>
      <c r="I129" s="53">
        <f t="shared" si="7"/>
        <v>2303684.25</v>
      </c>
      <c r="J129" s="30">
        <v>280497</v>
      </c>
      <c r="K129" s="46"/>
      <c r="L129" s="56">
        <f t="shared" si="8"/>
        <v>98173.95</v>
      </c>
      <c r="M129" s="8">
        <f t="shared" si="9"/>
        <v>2401858.1999999997</v>
      </c>
      <c r="N129" s="35">
        <v>0</v>
      </c>
      <c r="O129" s="25">
        <f t="shared" si="10"/>
        <v>0</v>
      </c>
      <c r="P129" s="30">
        <v>1628465</v>
      </c>
      <c r="Q129" s="45">
        <f t="shared" si="14"/>
        <v>1655549</v>
      </c>
      <c r="R129" s="50">
        <f t="shared" si="11"/>
        <v>-9479.4</v>
      </c>
      <c r="S129" s="4">
        <v>0</v>
      </c>
      <c r="T129" s="5">
        <f t="shared" si="12"/>
        <v>0</v>
      </c>
      <c r="U129" s="14">
        <f t="shared" si="13"/>
        <v>0</v>
      </c>
    </row>
    <row r="130" spans="1:21" ht="15.75" x14ac:dyDescent="0.25">
      <c r="A130" s="6" t="s">
        <v>58</v>
      </c>
      <c r="B130" s="10" t="s">
        <v>23</v>
      </c>
      <c r="C130" s="2" t="s">
        <v>37</v>
      </c>
      <c r="D130" s="3">
        <v>503</v>
      </c>
      <c r="E130" s="3">
        <v>8302</v>
      </c>
      <c r="F130" s="38">
        <v>0.5</v>
      </c>
      <c r="G130" s="42">
        <v>21153206</v>
      </c>
      <c r="H130" s="45">
        <v>14571251</v>
      </c>
      <c r="I130" s="53">
        <f t="shared" si="7"/>
        <v>3290977.5</v>
      </c>
      <c r="J130" s="30">
        <v>280497</v>
      </c>
      <c r="K130" s="46"/>
      <c r="L130" s="56">
        <f t="shared" si="8"/>
        <v>140248.5</v>
      </c>
      <c r="M130" s="8">
        <f t="shared" si="9"/>
        <v>3431226</v>
      </c>
      <c r="N130" s="35">
        <v>2.1499999999999999E-4</v>
      </c>
      <c r="O130" s="25">
        <f t="shared" si="10"/>
        <v>737.71358999999995</v>
      </c>
      <c r="P130" s="30">
        <v>1628465</v>
      </c>
      <c r="Q130" s="45">
        <f t="shared" si="14"/>
        <v>1655549</v>
      </c>
      <c r="R130" s="50">
        <f t="shared" si="11"/>
        <v>-13542</v>
      </c>
      <c r="S130" s="4">
        <v>2.41E-4</v>
      </c>
      <c r="T130" s="5">
        <f t="shared" si="12"/>
        <v>-3.2636220000000002</v>
      </c>
      <c r="U130" s="14">
        <f t="shared" si="13"/>
        <v>734.4499679999999</v>
      </c>
    </row>
    <row r="131" spans="1:21" ht="15.75" x14ac:dyDescent="0.25">
      <c r="A131" s="6" t="s">
        <v>58</v>
      </c>
      <c r="B131" s="10" t="s">
        <v>23</v>
      </c>
      <c r="C131" s="2" t="s">
        <v>40</v>
      </c>
      <c r="D131" s="3">
        <v>503</v>
      </c>
      <c r="E131" s="3">
        <v>8302</v>
      </c>
      <c r="F131" s="38">
        <v>0.75</v>
      </c>
      <c r="G131" s="42">
        <v>21153206</v>
      </c>
      <c r="H131" s="45">
        <v>14571251</v>
      </c>
      <c r="I131" s="53">
        <f t="shared" ref="I131:I194" si="15">(G131-H131)*F131</f>
        <v>4936466.25</v>
      </c>
      <c r="J131" s="30">
        <v>280497</v>
      </c>
      <c r="K131" s="46"/>
      <c r="L131" s="56">
        <f t="shared" ref="L131:L194" si="16">(J131-K131)*F131</f>
        <v>210372.75</v>
      </c>
      <c r="M131" s="8">
        <f t="shared" ref="M131:M194" si="17">(G131-H131+J131-K131)*F131</f>
        <v>5146839</v>
      </c>
      <c r="N131" s="35">
        <v>0</v>
      </c>
      <c r="O131" s="25">
        <f t="shared" ref="O131:O194" si="18">M131*N131</f>
        <v>0</v>
      </c>
      <c r="P131" s="30">
        <v>1628465</v>
      </c>
      <c r="Q131" s="45">
        <f t="shared" si="14"/>
        <v>1655549</v>
      </c>
      <c r="R131" s="50">
        <f t="shared" ref="R131:R194" si="19">+(P131-Q131)*F131</f>
        <v>-20313</v>
      </c>
      <c r="S131" s="4">
        <v>0</v>
      </c>
      <c r="T131" s="5">
        <f t="shared" ref="T131:T194" si="20">R131*S131</f>
        <v>0</v>
      </c>
      <c r="U131" s="14">
        <f t="shared" ref="U131:U194" si="21">+O131+T131</f>
        <v>0</v>
      </c>
    </row>
    <row r="132" spans="1:21" ht="15.75" x14ac:dyDescent="0.25">
      <c r="A132" s="6" t="s">
        <v>58</v>
      </c>
      <c r="B132" s="10" t="s">
        <v>23</v>
      </c>
      <c r="C132" s="2" t="s">
        <v>34</v>
      </c>
      <c r="D132" s="3">
        <v>503</v>
      </c>
      <c r="E132" s="3">
        <v>8302</v>
      </c>
      <c r="F132" s="38">
        <v>0.5</v>
      </c>
      <c r="G132" s="42">
        <v>21153206</v>
      </c>
      <c r="H132" s="45">
        <v>14571251</v>
      </c>
      <c r="I132" s="53">
        <f t="shared" si="15"/>
        <v>3290977.5</v>
      </c>
      <c r="J132" s="30">
        <v>280497</v>
      </c>
      <c r="K132" s="46"/>
      <c r="L132" s="56">
        <f t="shared" si="16"/>
        <v>140248.5</v>
      </c>
      <c r="M132" s="8">
        <f t="shared" si="17"/>
        <v>3431226</v>
      </c>
      <c r="N132" s="35">
        <v>8.9800000000000004E-4</v>
      </c>
      <c r="O132" s="25">
        <f t="shared" si="18"/>
        <v>3081.2409480000001</v>
      </c>
      <c r="P132" s="30">
        <v>1628465</v>
      </c>
      <c r="Q132" s="45">
        <f t="shared" si="14"/>
        <v>1655549</v>
      </c>
      <c r="R132" s="50">
        <f t="shared" si="19"/>
        <v>-13542</v>
      </c>
      <c r="S132" s="4">
        <v>1.0369999999999999E-3</v>
      </c>
      <c r="T132" s="5">
        <f t="shared" si="20"/>
        <v>-14.043054</v>
      </c>
      <c r="U132" s="14">
        <f t="shared" si="21"/>
        <v>3067.1978939999999</v>
      </c>
    </row>
    <row r="133" spans="1:21" ht="15.75" x14ac:dyDescent="0.25">
      <c r="A133" s="6" t="s">
        <v>58</v>
      </c>
      <c r="B133" s="10" t="s">
        <v>23</v>
      </c>
      <c r="C133" s="2" t="s">
        <v>41</v>
      </c>
      <c r="D133" s="3">
        <v>503</v>
      </c>
      <c r="E133" s="3">
        <v>8302</v>
      </c>
      <c r="F133" s="38">
        <v>0.75</v>
      </c>
      <c r="G133" s="42">
        <v>21153206</v>
      </c>
      <c r="H133" s="45">
        <v>14571251</v>
      </c>
      <c r="I133" s="53">
        <f t="shared" si="15"/>
        <v>4936466.25</v>
      </c>
      <c r="J133" s="30">
        <v>280497</v>
      </c>
      <c r="K133" s="46"/>
      <c r="L133" s="56">
        <f t="shared" si="16"/>
        <v>210372.75</v>
      </c>
      <c r="M133" s="8">
        <f t="shared" si="17"/>
        <v>5146839</v>
      </c>
      <c r="N133" s="35">
        <v>0</v>
      </c>
      <c r="O133" s="25">
        <f t="shared" si="18"/>
        <v>0</v>
      </c>
      <c r="P133" s="30">
        <v>1628465</v>
      </c>
      <c r="Q133" s="45">
        <f t="shared" si="14"/>
        <v>1655549</v>
      </c>
      <c r="R133" s="50">
        <f t="shared" si="19"/>
        <v>-20313</v>
      </c>
      <c r="S133" s="4">
        <v>0</v>
      </c>
      <c r="T133" s="5">
        <f t="shared" si="20"/>
        <v>0</v>
      </c>
      <c r="U133" s="14">
        <f t="shared" si="21"/>
        <v>0</v>
      </c>
    </row>
    <row r="134" spans="1:21" ht="15.75" x14ac:dyDescent="0.25">
      <c r="A134" s="6" t="s">
        <v>58</v>
      </c>
      <c r="B134" s="10" t="s">
        <v>23</v>
      </c>
      <c r="C134" s="2" t="s">
        <v>33</v>
      </c>
      <c r="D134" s="3">
        <v>503</v>
      </c>
      <c r="E134" s="3">
        <v>8302</v>
      </c>
      <c r="F134" s="38">
        <v>0.35</v>
      </c>
      <c r="G134" s="42">
        <v>21153206</v>
      </c>
      <c r="H134" s="45">
        <v>14571251</v>
      </c>
      <c r="I134" s="53">
        <f t="shared" si="15"/>
        <v>2303684.25</v>
      </c>
      <c r="J134" s="30">
        <v>280497</v>
      </c>
      <c r="K134" s="46"/>
      <c r="L134" s="56">
        <f t="shared" si="16"/>
        <v>98173.95</v>
      </c>
      <c r="M134" s="8">
        <f t="shared" si="17"/>
        <v>2401858.1999999997</v>
      </c>
      <c r="N134" s="35">
        <v>6.6000000000000005E-5</v>
      </c>
      <c r="O134" s="25">
        <f t="shared" si="18"/>
        <v>158.52264119999998</v>
      </c>
      <c r="P134" s="30">
        <v>1628465</v>
      </c>
      <c r="Q134" s="45">
        <f t="shared" si="14"/>
        <v>1655549</v>
      </c>
      <c r="R134" s="50">
        <f t="shared" si="19"/>
        <v>-9479.4</v>
      </c>
      <c r="S134" s="4">
        <v>6.2000000000000003E-5</v>
      </c>
      <c r="T134" s="5">
        <f t="shared" si="20"/>
        <v>-0.58772279999999999</v>
      </c>
      <c r="U134" s="14">
        <f t="shared" si="21"/>
        <v>157.93491839999999</v>
      </c>
    </row>
    <row r="135" spans="1:21" ht="15.75" x14ac:dyDescent="0.25">
      <c r="A135" s="6" t="s">
        <v>58</v>
      </c>
      <c r="B135" s="10" t="s">
        <v>23</v>
      </c>
      <c r="C135" s="2" t="s">
        <v>187</v>
      </c>
      <c r="D135" s="3">
        <v>503</v>
      </c>
      <c r="E135" s="3">
        <v>8302</v>
      </c>
      <c r="F135" s="38">
        <v>0.5</v>
      </c>
      <c r="G135" s="42">
        <v>21153206</v>
      </c>
      <c r="H135" s="45">
        <v>14571251</v>
      </c>
      <c r="I135" s="53">
        <f t="shared" si="15"/>
        <v>3290977.5</v>
      </c>
      <c r="J135" s="30">
        <v>280497</v>
      </c>
      <c r="K135" s="46"/>
      <c r="L135" s="56">
        <f t="shared" si="16"/>
        <v>140248.5</v>
      </c>
      <c r="M135" s="8">
        <f t="shared" si="17"/>
        <v>3431226</v>
      </c>
      <c r="N135" s="35">
        <v>4.6E-5</v>
      </c>
      <c r="O135" s="25">
        <f t="shared" si="18"/>
        <v>157.83639600000001</v>
      </c>
      <c r="P135" s="30">
        <v>1628465</v>
      </c>
      <c r="Q135" s="45">
        <v>1655549</v>
      </c>
      <c r="R135" s="50">
        <f t="shared" si="19"/>
        <v>-13542</v>
      </c>
      <c r="S135" s="4">
        <v>2.5999999999999998E-5</v>
      </c>
      <c r="T135" s="5">
        <f t="shared" si="20"/>
        <v>-0.35209199999999996</v>
      </c>
      <c r="U135" s="14">
        <f t="shared" si="21"/>
        <v>157.48430400000001</v>
      </c>
    </row>
    <row r="136" spans="1:21" ht="15.75" x14ac:dyDescent="0.25">
      <c r="A136" s="6" t="s">
        <v>58</v>
      </c>
      <c r="B136" s="10" t="s">
        <v>23</v>
      </c>
      <c r="C136" s="2" t="s">
        <v>64</v>
      </c>
      <c r="D136" s="3">
        <v>505</v>
      </c>
      <c r="E136" s="3">
        <v>9302</v>
      </c>
      <c r="F136" s="38">
        <v>0.5</v>
      </c>
      <c r="G136" s="42">
        <v>0</v>
      </c>
      <c r="H136" s="45">
        <v>0</v>
      </c>
      <c r="I136" s="53">
        <f t="shared" si="15"/>
        <v>0</v>
      </c>
      <c r="J136" s="30">
        <v>372817</v>
      </c>
      <c r="K136" s="46"/>
      <c r="L136" s="56">
        <f t="shared" si="16"/>
        <v>186408.5</v>
      </c>
      <c r="M136" s="8">
        <f t="shared" si="17"/>
        <v>186408.5</v>
      </c>
      <c r="N136" s="35">
        <v>1.4239999999999999E-3</v>
      </c>
      <c r="O136" s="25">
        <f t="shared" si="18"/>
        <v>265.44570399999998</v>
      </c>
      <c r="P136" s="30">
        <v>0</v>
      </c>
      <c r="Q136" s="45">
        <v>0</v>
      </c>
      <c r="R136" s="50">
        <f t="shared" si="19"/>
        <v>0</v>
      </c>
      <c r="S136" s="4">
        <v>1.72E-3</v>
      </c>
      <c r="T136" s="5">
        <f t="shared" si="20"/>
        <v>0</v>
      </c>
      <c r="U136" s="14">
        <f t="shared" si="21"/>
        <v>265.44570399999998</v>
      </c>
    </row>
    <row r="137" spans="1:21" ht="15.75" x14ac:dyDescent="0.25">
      <c r="A137" s="6" t="s">
        <v>58</v>
      </c>
      <c r="B137" s="10" t="s">
        <v>23</v>
      </c>
      <c r="C137" s="2" t="s">
        <v>65</v>
      </c>
      <c r="D137" s="3">
        <v>505</v>
      </c>
      <c r="E137" s="3">
        <v>9302</v>
      </c>
      <c r="F137" s="38">
        <v>0.5</v>
      </c>
      <c r="G137" s="42">
        <v>0</v>
      </c>
      <c r="H137" s="45">
        <v>0</v>
      </c>
      <c r="I137" s="53">
        <f t="shared" si="15"/>
        <v>0</v>
      </c>
      <c r="J137" s="30">
        <v>372817</v>
      </c>
      <c r="K137" s="46"/>
      <c r="L137" s="56">
        <f t="shared" si="16"/>
        <v>186408.5</v>
      </c>
      <c r="M137" s="8">
        <f t="shared" si="17"/>
        <v>186408.5</v>
      </c>
      <c r="N137" s="35">
        <v>1.4100000000000001E-4</v>
      </c>
      <c r="O137" s="25">
        <f t="shared" si="18"/>
        <v>26.283598500000004</v>
      </c>
      <c r="P137" s="30">
        <v>0</v>
      </c>
      <c r="Q137" s="45">
        <f t="shared" ref="Q137:Q157" si="22">Q136</f>
        <v>0</v>
      </c>
      <c r="R137" s="50">
        <f t="shared" si="19"/>
        <v>0</v>
      </c>
      <c r="S137" s="4">
        <v>1.85E-4</v>
      </c>
      <c r="T137" s="5">
        <f t="shared" si="20"/>
        <v>0</v>
      </c>
      <c r="U137" s="14">
        <f t="shared" si="21"/>
        <v>26.283598500000004</v>
      </c>
    </row>
    <row r="138" spans="1:21" ht="15.75" x14ac:dyDescent="0.25">
      <c r="A138" s="6" t="s">
        <v>58</v>
      </c>
      <c r="B138" s="10" t="s">
        <v>23</v>
      </c>
      <c r="C138" s="2" t="s">
        <v>66</v>
      </c>
      <c r="D138" s="3">
        <v>505</v>
      </c>
      <c r="E138" s="3">
        <v>9302</v>
      </c>
      <c r="F138" s="38">
        <v>0.5</v>
      </c>
      <c r="G138" s="42">
        <v>0</v>
      </c>
      <c r="H138" s="45">
        <v>0</v>
      </c>
      <c r="I138" s="53">
        <f t="shared" si="15"/>
        <v>0</v>
      </c>
      <c r="J138" s="30">
        <v>372817</v>
      </c>
      <c r="K138" s="46"/>
      <c r="L138" s="56">
        <f t="shared" si="16"/>
        <v>186408.5</v>
      </c>
      <c r="M138" s="8">
        <f t="shared" si="17"/>
        <v>186408.5</v>
      </c>
      <c r="N138" s="35">
        <v>4.7399999999999997E-4</v>
      </c>
      <c r="O138" s="25">
        <f t="shared" si="18"/>
        <v>88.357628999999989</v>
      </c>
      <c r="P138" s="30">
        <v>0</v>
      </c>
      <c r="Q138" s="45">
        <f t="shared" si="22"/>
        <v>0</v>
      </c>
      <c r="R138" s="50">
        <f t="shared" si="19"/>
        <v>0</v>
      </c>
      <c r="S138" s="4">
        <v>4.5800000000000002E-4</v>
      </c>
      <c r="T138" s="5">
        <f t="shared" si="20"/>
        <v>0</v>
      </c>
      <c r="U138" s="14">
        <f t="shared" si="21"/>
        <v>88.357628999999989</v>
      </c>
    </row>
    <row r="139" spans="1:21" ht="15.75" x14ac:dyDescent="0.25">
      <c r="A139" s="6" t="s">
        <v>58</v>
      </c>
      <c r="B139" s="10" t="s">
        <v>23</v>
      </c>
      <c r="C139" s="2" t="s">
        <v>78</v>
      </c>
      <c r="D139" s="3">
        <v>505</v>
      </c>
      <c r="E139" s="3">
        <v>9302</v>
      </c>
      <c r="F139" s="38">
        <v>0.35</v>
      </c>
      <c r="G139" s="42">
        <v>0</v>
      </c>
      <c r="H139" s="45">
        <v>0</v>
      </c>
      <c r="I139" s="53">
        <f t="shared" si="15"/>
        <v>0</v>
      </c>
      <c r="J139" s="30">
        <v>372817</v>
      </c>
      <c r="K139" s="46"/>
      <c r="L139" s="56">
        <f t="shared" si="16"/>
        <v>130485.95</v>
      </c>
      <c r="M139" s="8">
        <f t="shared" si="17"/>
        <v>130485.95</v>
      </c>
      <c r="N139" s="35">
        <v>5.4999999999999997E-3</v>
      </c>
      <c r="O139" s="25">
        <f t="shared" si="18"/>
        <v>717.6727249999999</v>
      </c>
      <c r="P139" s="30">
        <v>0</v>
      </c>
      <c r="Q139" s="45">
        <f t="shared" si="22"/>
        <v>0</v>
      </c>
      <c r="R139" s="50">
        <f t="shared" si="19"/>
        <v>0</v>
      </c>
      <c r="S139" s="4">
        <v>5.8060000000000004E-3</v>
      </c>
      <c r="T139" s="5">
        <f t="shared" si="20"/>
        <v>0</v>
      </c>
      <c r="U139" s="14">
        <f t="shared" si="21"/>
        <v>717.6727249999999</v>
      </c>
    </row>
    <row r="140" spans="1:21" ht="15.75" x14ac:dyDescent="0.25">
      <c r="A140" s="6" t="s">
        <v>58</v>
      </c>
      <c r="B140" s="10" t="s">
        <v>23</v>
      </c>
      <c r="C140" s="2" t="s">
        <v>67</v>
      </c>
      <c r="D140" s="3">
        <v>505</v>
      </c>
      <c r="E140" s="3">
        <v>9302</v>
      </c>
      <c r="F140" s="38">
        <v>0.35</v>
      </c>
      <c r="G140" s="42">
        <v>0</v>
      </c>
      <c r="H140" s="45">
        <v>0</v>
      </c>
      <c r="I140" s="53">
        <f t="shared" si="15"/>
        <v>0</v>
      </c>
      <c r="J140" s="30">
        <v>372817</v>
      </c>
      <c r="K140" s="46"/>
      <c r="L140" s="56">
        <f t="shared" si="16"/>
        <v>130485.95</v>
      </c>
      <c r="M140" s="8">
        <f t="shared" si="17"/>
        <v>130485.95</v>
      </c>
      <c r="N140" s="35">
        <v>0</v>
      </c>
      <c r="O140" s="25">
        <f t="shared" si="18"/>
        <v>0</v>
      </c>
      <c r="P140" s="30">
        <v>0</v>
      </c>
      <c r="Q140" s="45">
        <f t="shared" si="22"/>
        <v>0</v>
      </c>
      <c r="R140" s="50">
        <f t="shared" si="19"/>
        <v>0</v>
      </c>
      <c r="S140" s="4">
        <v>0</v>
      </c>
      <c r="T140" s="5">
        <f t="shared" si="20"/>
        <v>0</v>
      </c>
      <c r="U140" s="14">
        <f t="shared" si="21"/>
        <v>0</v>
      </c>
    </row>
    <row r="141" spans="1:21" ht="15.75" x14ac:dyDescent="0.25">
      <c r="A141" s="6" t="s">
        <v>58</v>
      </c>
      <c r="B141" s="10" t="s">
        <v>23</v>
      </c>
      <c r="C141" s="2" t="s">
        <v>68</v>
      </c>
      <c r="D141" s="3">
        <v>505</v>
      </c>
      <c r="E141" s="3">
        <v>9302</v>
      </c>
      <c r="F141" s="38">
        <v>0.5</v>
      </c>
      <c r="G141" s="42">
        <v>0</v>
      </c>
      <c r="H141" s="45">
        <v>0</v>
      </c>
      <c r="I141" s="53">
        <f t="shared" si="15"/>
        <v>0</v>
      </c>
      <c r="J141" s="30">
        <v>372817</v>
      </c>
      <c r="K141" s="46"/>
      <c r="L141" s="56">
        <f t="shared" si="16"/>
        <v>186408.5</v>
      </c>
      <c r="M141" s="8">
        <f t="shared" si="17"/>
        <v>186408.5</v>
      </c>
      <c r="N141" s="35">
        <v>8.3999999999999995E-5</v>
      </c>
      <c r="O141" s="25">
        <f t="shared" si="18"/>
        <v>15.658313999999999</v>
      </c>
      <c r="P141" s="30">
        <v>0</v>
      </c>
      <c r="Q141" s="45">
        <f t="shared" si="22"/>
        <v>0</v>
      </c>
      <c r="R141" s="50">
        <f t="shared" si="19"/>
        <v>0</v>
      </c>
      <c r="S141" s="4">
        <v>9.3999999999999994E-5</v>
      </c>
      <c r="T141" s="5">
        <f t="shared" si="20"/>
        <v>0</v>
      </c>
      <c r="U141" s="14">
        <f t="shared" si="21"/>
        <v>15.658313999999999</v>
      </c>
    </row>
    <row r="142" spans="1:21" ht="15.75" x14ac:dyDescent="0.25">
      <c r="A142" s="6" t="s">
        <v>58</v>
      </c>
      <c r="B142" s="10" t="s">
        <v>23</v>
      </c>
      <c r="C142" s="2" t="s">
        <v>69</v>
      </c>
      <c r="D142" s="3">
        <v>505</v>
      </c>
      <c r="E142" s="3">
        <v>9302</v>
      </c>
      <c r="F142" s="38">
        <v>0.5</v>
      </c>
      <c r="G142" s="42">
        <v>0</v>
      </c>
      <c r="H142" s="45">
        <v>0</v>
      </c>
      <c r="I142" s="53">
        <f t="shared" si="15"/>
        <v>0</v>
      </c>
      <c r="J142" s="30">
        <v>372817</v>
      </c>
      <c r="K142" s="46"/>
      <c r="L142" s="56">
        <f t="shared" si="16"/>
        <v>186408.5</v>
      </c>
      <c r="M142" s="8">
        <f t="shared" si="17"/>
        <v>186408.5</v>
      </c>
      <c r="N142" s="35">
        <v>1.3200000000000001E-4</v>
      </c>
      <c r="O142" s="25">
        <f t="shared" si="18"/>
        <v>24.605922000000003</v>
      </c>
      <c r="P142" s="30">
        <v>0</v>
      </c>
      <c r="Q142" s="45">
        <f t="shared" si="22"/>
        <v>0</v>
      </c>
      <c r="R142" s="50">
        <f t="shared" si="19"/>
        <v>0</v>
      </c>
      <c r="S142" s="4">
        <v>1.46E-4</v>
      </c>
      <c r="T142" s="5">
        <f t="shared" si="20"/>
        <v>0</v>
      </c>
      <c r="U142" s="14">
        <f t="shared" si="21"/>
        <v>24.605922000000003</v>
      </c>
    </row>
    <row r="143" spans="1:21" ht="15.75" x14ac:dyDescent="0.25">
      <c r="A143" s="6" t="s">
        <v>58</v>
      </c>
      <c r="B143" s="10" t="s">
        <v>23</v>
      </c>
      <c r="C143" s="2" t="s">
        <v>70</v>
      </c>
      <c r="D143" s="3">
        <v>505</v>
      </c>
      <c r="E143" s="3">
        <v>9302</v>
      </c>
      <c r="F143" s="38">
        <v>0.5</v>
      </c>
      <c r="G143" s="42">
        <v>0</v>
      </c>
      <c r="H143" s="45">
        <v>0</v>
      </c>
      <c r="I143" s="53">
        <f t="shared" si="15"/>
        <v>0</v>
      </c>
      <c r="J143" s="30">
        <v>372817</v>
      </c>
      <c r="K143" s="46"/>
      <c r="L143" s="56">
        <f t="shared" si="16"/>
        <v>186408.5</v>
      </c>
      <c r="M143" s="8">
        <f t="shared" si="17"/>
        <v>186408.5</v>
      </c>
      <c r="N143" s="35">
        <v>5.0299999999999997E-4</v>
      </c>
      <c r="O143" s="25">
        <f t="shared" si="18"/>
        <v>93.763475499999998</v>
      </c>
      <c r="P143" s="30">
        <v>0</v>
      </c>
      <c r="Q143" s="45">
        <f t="shared" si="22"/>
        <v>0</v>
      </c>
      <c r="R143" s="50">
        <f t="shared" si="19"/>
        <v>0</v>
      </c>
      <c r="S143" s="4">
        <v>5.6400000000000005E-4</v>
      </c>
      <c r="T143" s="5">
        <f t="shared" si="20"/>
        <v>0</v>
      </c>
      <c r="U143" s="14">
        <f t="shared" si="21"/>
        <v>93.763475499999998</v>
      </c>
    </row>
    <row r="144" spans="1:21" ht="15.75" x14ac:dyDescent="0.25">
      <c r="A144" s="6" t="s">
        <v>58</v>
      </c>
      <c r="B144" s="10" t="s">
        <v>23</v>
      </c>
      <c r="C144" s="2" t="s">
        <v>82</v>
      </c>
      <c r="D144" s="3">
        <v>505</v>
      </c>
      <c r="E144" s="3">
        <v>9302</v>
      </c>
      <c r="F144" s="38">
        <v>0.5</v>
      </c>
      <c r="G144" s="42">
        <v>0</v>
      </c>
      <c r="H144" s="45">
        <v>0</v>
      </c>
      <c r="I144" s="53">
        <f t="shared" si="15"/>
        <v>0</v>
      </c>
      <c r="J144" s="30">
        <v>372817</v>
      </c>
      <c r="K144" s="46"/>
      <c r="L144" s="56">
        <f t="shared" si="16"/>
        <v>186408.5</v>
      </c>
      <c r="M144" s="8">
        <f t="shared" si="17"/>
        <v>186408.5</v>
      </c>
      <c r="N144" s="35">
        <v>4.6999999999999997E-5</v>
      </c>
      <c r="O144" s="25">
        <f t="shared" si="18"/>
        <v>8.7611995</v>
      </c>
      <c r="P144" s="30">
        <v>0</v>
      </c>
      <c r="Q144" s="45">
        <f t="shared" si="22"/>
        <v>0</v>
      </c>
      <c r="R144" s="50">
        <f t="shared" si="19"/>
        <v>0</v>
      </c>
      <c r="S144" s="4">
        <v>5.3999999999999998E-5</v>
      </c>
      <c r="T144" s="5">
        <f t="shared" si="20"/>
        <v>0</v>
      </c>
      <c r="U144" s="14">
        <f t="shared" si="21"/>
        <v>8.7611995</v>
      </c>
    </row>
    <row r="145" spans="1:21" ht="15.75" x14ac:dyDescent="0.25">
      <c r="A145" s="6" t="s">
        <v>58</v>
      </c>
      <c r="B145" s="10" t="s">
        <v>23</v>
      </c>
      <c r="C145" s="2" t="s">
        <v>92</v>
      </c>
      <c r="D145" s="3">
        <v>505</v>
      </c>
      <c r="E145" s="3">
        <v>9302</v>
      </c>
      <c r="F145" s="38">
        <v>0.75</v>
      </c>
      <c r="G145" s="42">
        <v>0</v>
      </c>
      <c r="H145" s="45">
        <v>0</v>
      </c>
      <c r="I145" s="53">
        <f t="shared" si="15"/>
        <v>0</v>
      </c>
      <c r="J145" s="30">
        <v>372817</v>
      </c>
      <c r="K145" s="46"/>
      <c r="L145" s="56">
        <f t="shared" si="16"/>
        <v>279612.75</v>
      </c>
      <c r="M145" s="8">
        <f t="shared" si="17"/>
        <v>279612.75</v>
      </c>
      <c r="N145" s="35">
        <v>1.0219999999999999E-3</v>
      </c>
      <c r="O145" s="25">
        <f t="shared" si="18"/>
        <v>285.7642305</v>
      </c>
      <c r="P145" s="30">
        <v>0</v>
      </c>
      <c r="Q145" s="45">
        <f t="shared" si="22"/>
        <v>0</v>
      </c>
      <c r="R145" s="50">
        <f t="shared" si="19"/>
        <v>0</v>
      </c>
      <c r="S145" s="4">
        <v>1.1800000000000001E-3</v>
      </c>
      <c r="T145" s="5">
        <f t="shared" si="20"/>
        <v>0</v>
      </c>
      <c r="U145" s="14">
        <f t="shared" si="21"/>
        <v>285.7642305</v>
      </c>
    </row>
    <row r="146" spans="1:21" ht="15.75" x14ac:dyDescent="0.25">
      <c r="A146" s="6" t="s">
        <v>58</v>
      </c>
      <c r="B146" s="10" t="s">
        <v>23</v>
      </c>
      <c r="C146" s="2" t="s">
        <v>71</v>
      </c>
      <c r="D146" s="3">
        <v>505</v>
      </c>
      <c r="E146" s="3">
        <v>9302</v>
      </c>
      <c r="F146" s="38">
        <v>0.5</v>
      </c>
      <c r="G146" s="42">
        <v>0</v>
      </c>
      <c r="H146" s="45">
        <v>0</v>
      </c>
      <c r="I146" s="53">
        <f t="shared" si="15"/>
        <v>0</v>
      </c>
      <c r="J146" s="30">
        <v>372817</v>
      </c>
      <c r="K146" s="46"/>
      <c r="L146" s="56">
        <f t="shared" si="16"/>
        <v>186408.5</v>
      </c>
      <c r="M146" s="8">
        <f t="shared" si="17"/>
        <v>186408.5</v>
      </c>
      <c r="N146" s="35">
        <v>8.2000000000000001E-5</v>
      </c>
      <c r="O146" s="25">
        <f t="shared" si="18"/>
        <v>15.285496999999999</v>
      </c>
      <c r="P146" s="30">
        <v>0</v>
      </c>
      <c r="Q146" s="45">
        <f t="shared" si="22"/>
        <v>0</v>
      </c>
      <c r="R146" s="50">
        <f t="shared" si="19"/>
        <v>0</v>
      </c>
      <c r="S146" s="4">
        <v>9.2E-5</v>
      </c>
      <c r="T146" s="5">
        <f t="shared" si="20"/>
        <v>0</v>
      </c>
      <c r="U146" s="14">
        <f t="shared" si="21"/>
        <v>15.285496999999999</v>
      </c>
    </row>
    <row r="147" spans="1:21" ht="15.75" x14ac:dyDescent="0.25">
      <c r="A147" s="6" t="s">
        <v>58</v>
      </c>
      <c r="B147" s="10" t="s">
        <v>23</v>
      </c>
      <c r="C147" s="2" t="s">
        <v>84</v>
      </c>
      <c r="D147" s="3">
        <v>505</v>
      </c>
      <c r="E147" s="3">
        <v>9302</v>
      </c>
      <c r="F147" s="38">
        <v>0.5</v>
      </c>
      <c r="G147" s="42">
        <v>0</v>
      </c>
      <c r="H147" s="45">
        <v>0</v>
      </c>
      <c r="I147" s="53">
        <f t="shared" si="15"/>
        <v>0</v>
      </c>
      <c r="J147" s="30">
        <v>372817</v>
      </c>
      <c r="K147" s="46"/>
      <c r="L147" s="56">
        <f t="shared" si="16"/>
        <v>186408.5</v>
      </c>
      <c r="M147" s="8">
        <f t="shared" si="17"/>
        <v>186408.5</v>
      </c>
      <c r="N147" s="35">
        <v>0</v>
      </c>
      <c r="O147" s="25">
        <f t="shared" si="18"/>
        <v>0</v>
      </c>
      <c r="P147" s="30">
        <v>0</v>
      </c>
      <c r="Q147" s="45">
        <f t="shared" si="22"/>
        <v>0</v>
      </c>
      <c r="R147" s="50">
        <f t="shared" si="19"/>
        <v>0</v>
      </c>
      <c r="S147" s="4">
        <v>0</v>
      </c>
      <c r="T147" s="5">
        <f t="shared" si="20"/>
        <v>0</v>
      </c>
      <c r="U147" s="14">
        <f t="shared" si="21"/>
        <v>0</v>
      </c>
    </row>
    <row r="148" spans="1:21" ht="15.75" x14ac:dyDescent="0.25">
      <c r="A148" s="6" t="s">
        <v>58</v>
      </c>
      <c r="B148" s="10" t="s">
        <v>23</v>
      </c>
      <c r="C148" s="2" t="s">
        <v>72</v>
      </c>
      <c r="D148" s="3">
        <v>505</v>
      </c>
      <c r="E148" s="3">
        <v>9302</v>
      </c>
      <c r="F148" s="38">
        <v>0.5</v>
      </c>
      <c r="G148" s="42">
        <v>0</v>
      </c>
      <c r="H148" s="45">
        <v>0</v>
      </c>
      <c r="I148" s="53">
        <f t="shared" si="15"/>
        <v>0</v>
      </c>
      <c r="J148" s="30">
        <v>372817</v>
      </c>
      <c r="K148" s="46"/>
      <c r="L148" s="56">
        <f t="shared" si="16"/>
        <v>186408.5</v>
      </c>
      <c r="M148" s="8">
        <f t="shared" si="17"/>
        <v>186408.5</v>
      </c>
      <c r="N148" s="35">
        <v>1.36E-4</v>
      </c>
      <c r="O148" s="25">
        <f t="shared" si="18"/>
        <v>25.351555999999999</v>
      </c>
      <c r="P148" s="30">
        <v>0</v>
      </c>
      <c r="Q148" s="45">
        <f t="shared" si="22"/>
        <v>0</v>
      </c>
      <c r="R148" s="50">
        <f t="shared" si="19"/>
        <v>0</v>
      </c>
      <c r="S148" s="4">
        <v>1.35E-4</v>
      </c>
      <c r="T148" s="5">
        <f t="shared" si="20"/>
        <v>0</v>
      </c>
      <c r="U148" s="14">
        <f t="shared" si="21"/>
        <v>25.351555999999999</v>
      </c>
    </row>
    <row r="149" spans="1:21" ht="15.75" x14ac:dyDescent="0.25">
      <c r="A149" s="6" t="s">
        <v>58</v>
      </c>
      <c r="B149" s="10" t="s">
        <v>23</v>
      </c>
      <c r="C149" s="2" t="s">
        <v>73</v>
      </c>
      <c r="D149" s="3">
        <v>505</v>
      </c>
      <c r="E149" s="3">
        <v>9302</v>
      </c>
      <c r="F149" s="38">
        <v>0</v>
      </c>
      <c r="G149" s="42">
        <v>0</v>
      </c>
      <c r="H149" s="45">
        <v>0</v>
      </c>
      <c r="I149" s="53">
        <f t="shared" si="15"/>
        <v>0</v>
      </c>
      <c r="J149" s="30">
        <v>372817</v>
      </c>
      <c r="K149" s="46"/>
      <c r="L149" s="56">
        <f t="shared" si="16"/>
        <v>0</v>
      </c>
      <c r="M149" s="8">
        <f t="shared" si="17"/>
        <v>0</v>
      </c>
      <c r="N149" s="35">
        <v>1.2E-5</v>
      </c>
      <c r="O149" s="25">
        <f t="shared" si="18"/>
        <v>0</v>
      </c>
      <c r="P149" s="30">
        <v>0</v>
      </c>
      <c r="Q149" s="45">
        <f t="shared" si="22"/>
        <v>0</v>
      </c>
      <c r="R149" s="50">
        <f t="shared" si="19"/>
        <v>0</v>
      </c>
      <c r="S149" s="4">
        <v>1.2E-5</v>
      </c>
      <c r="T149" s="5">
        <f t="shared" si="20"/>
        <v>0</v>
      </c>
      <c r="U149" s="14">
        <f t="shared" si="21"/>
        <v>0</v>
      </c>
    </row>
    <row r="150" spans="1:21" ht="15.75" x14ac:dyDescent="0.25">
      <c r="A150" s="6" t="s">
        <v>58</v>
      </c>
      <c r="B150" s="10" t="s">
        <v>23</v>
      </c>
      <c r="C150" s="2" t="s">
        <v>74</v>
      </c>
      <c r="D150" s="3">
        <v>505</v>
      </c>
      <c r="E150" s="3">
        <v>9302</v>
      </c>
      <c r="F150" s="38">
        <v>0</v>
      </c>
      <c r="G150" s="42">
        <v>0</v>
      </c>
      <c r="H150" s="45">
        <v>0</v>
      </c>
      <c r="I150" s="53">
        <f t="shared" si="15"/>
        <v>0</v>
      </c>
      <c r="J150" s="30">
        <v>372817</v>
      </c>
      <c r="K150" s="46"/>
      <c r="L150" s="56">
        <f t="shared" si="16"/>
        <v>0</v>
      </c>
      <c r="M150" s="8">
        <f t="shared" si="17"/>
        <v>0</v>
      </c>
      <c r="N150" s="35">
        <v>2.14E-4</v>
      </c>
      <c r="O150" s="25">
        <f t="shared" si="18"/>
        <v>0</v>
      </c>
      <c r="P150" s="30">
        <v>0</v>
      </c>
      <c r="Q150" s="45">
        <f t="shared" si="22"/>
        <v>0</v>
      </c>
      <c r="R150" s="50">
        <f t="shared" si="19"/>
        <v>0</v>
      </c>
      <c r="S150" s="4">
        <v>2.4000000000000001E-4</v>
      </c>
      <c r="T150" s="5">
        <f t="shared" si="20"/>
        <v>0</v>
      </c>
      <c r="U150" s="14">
        <f t="shared" si="21"/>
        <v>0</v>
      </c>
    </row>
    <row r="151" spans="1:21" ht="15.75" x14ac:dyDescent="0.25">
      <c r="A151" s="6" t="s">
        <v>58</v>
      </c>
      <c r="B151" s="10" t="s">
        <v>23</v>
      </c>
      <c r="C151" s="2" t="s">
        <v>93</v>
      </c>
      <c r="D151" s="3">
        <v>505</v>
      </c>
      <c r="E151" s="3">
        <v>9302</v>
      </c>
      <c r="F151" s="38">
        <v>0.75</v>
      </c>
      <c r="G151" s="42">
        <v>0</v>
      </c>
      <c r="H151" s="45">
        <v>0</v>
      </c>
      <c r="I151" s="53">
        <f t="shared" si="15"/>
        <v>0</v>
      </c>
      <c r="J151" s="30">
        <v>372817</v>
      </c>
      <c r="K151" s="46"/>
      <c r="L151" s="56">
        <f t="shared" si="16"/>
        <v>279612.75</v>
      </c>
      <c r="M151" s="8">
        <f t="shared" si="17"/>
        <v>279612.75</v>
      </c>
      <c r="N151" s="35">
        <v>0</v>
      </c>
      <c r="O151" s="25">
        <f t="shared" si="18"/>
        <v>0</v>
      </c>
      <c r="P151" s="30">
        <v>0</v>
      </c>
      <c r="Q151" s="45">
        <f t="shared" si="22"/>
        <v>0</v>
      </c>
      <c r="R151" s="50">
        <f t="shared" si="19"/>
        <v>0</v>
      </c>
      <c r="S151" s="4">
        <v>0</v>
      </c>
      <c r="T151" s="5">
        <f t="shared" si="20"/>
        <v>0</v>
      </c>
      <c r="U151" s="14">
        <f t="shared" si="21"/>
        <v>0</v>
      </c>
    </row>
    <row r="152" spans="1:21" ht="15.75" x14ac:dyDescent="0.25">
      <c r="A152" s="6" t="s">
        <v>58</v>
      </c>
      <c r="B152" s="10" t="s">
        <v>23</v>
      </c>
      <c r="C152" s="2" t="s">
        <v>32</v>
      </c>
      <c r="D152" s="3">
        <v>505</v>
      </c>
      <c r="E152" s="3">
        <v>9302</v>
      </c>
      <c r="F152" s="38">
        <v>0.35</v>
      </c>
      <c r="G152" s="42">
        <v>0</v>
      </c>
      <c r="H152" s="45">
        <v>0</v>
      </c>
      <c r="I152" s="53">
        <f t="shared" si="15"/>
        <v>0</v>
      </c>
      <c r="J152" s="30">
        <v>372817</v>
      </c>
      <c r="K152" s="46"/>
      <c r="L152" s="56">
        <f t="shared" si="16"/>
        <v>130485.95</v>
      </c>
      <c r="M152" s="8">
        <f t="shared" si="17"/>
        <v>130485.95</v>
      </c>
      <c r="N152" s="35">
        <v>0</v>
      </c>
      <c r="O152" s="25">
        <f t="shared" si="18"/>
        <v>0</v>
      </c>
      <c r="P152" s="30">
        <v>0</v>
      </c>
      <c r="Q152" s="45">
        <f t="shared" si="22"/>
        <v>0</v>
      </c>
      <c r="R152" s="50">
        <f t="shared" si="19"/>
        <v>0</v>
      </c>
      <c r="S152" s="4">
        <v>0</v>
      </c>
      <c r="T152" s="5">
        <f t="shared" si="20"/>
        <v>0</v>
      </c>
      <c r="U152" s="14">
        <f t="shared" si="21"/>
        <v>0</v>
      </c>
    </row>
    <row r="153" spans="1:21" ht="15.75" x14ac:dyDescent="0.25">
      <c r="A153" s="6" t="s">
        <v>58</v>
      </c>
      <c r="B153" s="10" t="s">
        <v>23</v>
      </c>
      <c r="C153" s="2" t="s">
        <v>37</v>
      </c>
      <c r="D153" s="3">
        <v>505</v>
      </c>
      <c r="E153" s="3">
        <v>9302</v>
      </c>
      <c r="F153" s="38">
        <v>0.5</v>
      </c>
      <c r="G153" s="42">
        <v>0</v>
      </c>
      <c r="H153" s="45">
        <v>0</v>
      </c>
      <c r="I153" s="53">
        <f t="shared" si="15"/>
        <v>0</v>
      </c>
      <c r="J153" s="30">
        <v>372817</v>
      </c>
      <c r="K153" s="46"/>
      <c r="L153" s="56">
        <f t="shared" si="16"/>
        <v>186408.5</v>
      </c>
      <c r="M153" s="8">
        <f t="shared" si="17"/>
        <v>186408.5</v>
      </c>
      <c r="N153" s="35">
        <v>2.1499999999999999E-4</v>
      </c>
      <c r="O153" s="25">
        <f t="shared" si="18"/>
        <v>40.077827499999998</v>
      </c>
      <c r="P153" s="30">
        <v>0</v>
      </c>
      <c r="Q153" s="45">
        <f t="shared" si="22"/>
        <v>0</v>
      </c>
      <c r="R153" s="50">
        <f t="shared" si="19"/>
        <v>0</v>
      </c>
      <c r="S153" s="4">
        <v>2.41E-4</v>
      </c>
      <c r="T153" s="5">
        <f t="shared" si="20"/>
        <v>0</v>
      </c>
      <c r="U153" s="14">
        <f t="shared" si="21"/>
        <v>40.077827499999998</v>
      </c>
    </row>
    <row r="154" spans="1:21" ht="15.75" x14ac:dyDescent="0.25">
      <c r="A154" s="6" t="s">
        <v>58</v>
      </c>
      <c r="B154" s="10" t="s">
        <v>23</v>
      </c>
      <c r="C154" s="2" t="s">
        <v>40</v>
      </c>
      <c r="D154" s="3">
        <v>505</v>
      </c>
      <c r="E154" s="3">
        <v>9302</v>
      </c>
      <c r="F154" s="38">
        <v>0.75</v>
      </c>
      <c r="G154" s="42">
        <v>0</v>
      </c>
      <c r="H154" s="45">
        <v>0</v>
      </c>
      <c r="I154" s="53">
        <f t="shared" si="15"/>
        <v>0</v>
      </c>
      <c r="J154" s="30">
        <v>372817</v>
      </c>
      <c r="K154" s="46"/>
      <c r="L154" s="56">
        <f t="shared" si="16"/>
        <v>279612.75</v>
      </c>
      <c r="M154" s="8">
        <f t="shared" si="17"/>
        <v>279612.75</v>
      </c>
      <c r="N154" s="35">
        <v>0</v>
      </c>
      <c r="O154" s="25">
        <f t="shared" si="18"/>
        <v>0</v>
      </c>
      <c r="P154" s="30">
        <v>0</v>
      </c>
      <c r="Q154" s="45">
        <f t="shared" si="22"/>
        <v>0</v>
      </c>
      <c r="R154" s="50">
        <f t="shared" si="19"/>
        <v>0</v>
      </c>
      <c r="S154" s="4">
        <v>0</v>
      </c>
      <c r="T154" s="5">
        <f t="shared" si="20"/>
        <v>0</v>
      </c>
      <c r="U154" s="14">
        <f t="shared" si="21"/>
        <v>0</v>
      </c>
    </row>
    <row r="155" spans="1:21" ht="15.75" x14ac:dyDescent="0.25">
      <c r="A155" s="6" t="s">
        <v>58</v>
      </c>
      <c r="B155" s="10" t="s">
        <v>23</v>
      </c>
      <c r="C155" s="2" t="s">
        <v>34</v>
      </c>
      <c r="D155" s="3">
        <v>505</v>
      </c>
      <c r="E155" s="3">
        <v>9302</v>
      </c>
      <c r="F155" s="38">
        <v>0.5</v>
      </c>
      <c r="G155" s="42">
        <v>0</v>
      </c>
      <c r="H155" s="45">
        <v>0</v>
      </c>
      <c r="I155" s="53">
        <f t="shared" si="15"/>
        <v>0</v>
      </c>
      <c r="J155" s="30">
        <v>372817</v>
      </c>
      <c r="K155" s="46"/>
      <c r="L155" s="56">
        <f t="shared" si="16"/>
        <v>186408.5</v>
      </c>
      <c r="M155" s="8">
        <f t="shared" si="17"/>
        <v>186408.5</v>
      </c>
      <c r="N155" s="35">
        <v>8.9800000000000004E-4</v>
      </c>
      <c r="O155" s="25">
        <f t="shared" si="18"/>
        <v>167.39483300000001</v>
      </c>
      <c r="P155" s="30">
        <v>0</v>
      </c>
      <c r="Q155" s="45">
        <f t="shared" si="22"/>
        <v>0</v>
      </c>
      <c r="R155" s="50">
        <f t="shared" si="19"/>
        <v>0</v>
      </c>
      <c r="S155" s="4">
        <v>1.0369999999999999E-3</v>
      </c>
      <c r="T155" s="5">
        <f t="shared" si="20"/>
        <v>0</v>
      </c>
      <c r="U155" s="14">
        <f t="shared" si="21"/>
        <v>167.39483300000001</v>
      </c>
    </row>
    <row r="156" spans="1:21" ht="15.75" x14ac:dyDescent="0.25">
      <c r="A156" s="6" t="s">
        <v>58</v>
      </c>
      <c r="B156" s="10" t="s">
        <v>23</v>
      </c>
      <c r="C156" s="2" t="s">
        <v>41</v>
      </c>
      <c r="D156" s="3">
        <v>505</v>
      </c>
      <c r="E156" s="3">
        <v>9302</v>
      </c>
      <c r="F156" s="38">
        <v>0.75</v>
      </c>
      <c r="G156" s="42">
        <v>0</v>
      </c>
      <c r="H156" s="45">
        <v>0</v>
      </c>
      <c r="I156" s="53">
        <f t="shared" si="15"/>
        <v>0</v>
      </c>
      <c r="J156" s="30">
        <v>372817</v>
      </c>
      <c r="K156" s="46"/>
      <c r="L156" s="56">
        <f t="shared" si="16"/>
        <v>279612.75</v>
      </c>
      <c r="M156" s="8">
        <f t="shared" si="17"/>
        <v>279612.75</v>
      </c>
      <c r="N156" s="35">
        <v>0</v>
      </c>
      <c r="O156" s="25">
        <f t="shared" si="18"/>
        <v>0</v>
      </c>
      <c r="P156" s="30">
        <v>0</v>
      </c>
      <c r="Q156" s="45">
        <f t="shared" si="22"/>
        <v>0</v>
      </c>
      <c r="R156" s="50">
        <f t="shared" si="19"/>
        <v>0</v>
      </c>
      <c r="S156" s="4">
        <v>0</v>
      </c>
      <c r="T156" s="5">
        <f t="shared" si="20"/>
        <v>0</v>
      </c>
      <c r="U156" s="14">
        <f t="shared" si="21"/>
        <v>0</v>
      </c>
    </row>
    <row r="157" spans="1:21" ht="15.75" x14ac:dyDescent="0.25">
      <c r="A157" s="6" t="s">
        <v>58</v>
      </c>
      <c r="B157" s="10" t="s">
        <v>23</v>
      </c>
      <c r="C157" s="2" t="s">
        <v>33</v>
      </c>
      <c r="D157" s="3">
        <v>505</v>
      </c>
      <c r="E157" s="3">
        <v>9302</v>
      </c>
      <c r="F157" s="38">
        <v>0.35</v>
      </c>
      <c r="G157" s="42">
        <v>0</v>
      </c>
      <c r="H157" s="45">
        <v>0</v>
      </c>
      <c r="I157" s="53">
        <f t="shared" si="15"/>
        <v>0</v>
      </c>
      <c r="J157" s="30">
        <v>372817</v>
      </c>
      <c r="K157" s="46"/>
      <c r="L157" s="56">
        <f t="shared" si="16"/>
        <v>130485.95</v>
      </c>
      <c r="M157" s="8">
        <f t="shared" si="17"/>
        <v>130485.95</v>
      </c>
      <c r="N157" s="35">
        <v>6.6000000000000005E-5</v>
      </c>
      <c r="O157" s="25">
        <f t="shared" si="18"/>
        <v>8.6120727000000006</v>
      </c>
      <c r="P157" s="30">
        <v>0</v>
      </c>
      <c r="Q157" s="45">
        <f t="shared" si="22"/>
        <v>0</v>
      </c>
      <c r="R157" s="50">
        <f t="shared" si="19"/>
        <v>0</v>
      </c>
      <c r="S157" s="4">
        <v>6.2000000000000003E-5</v>
      </c>
      <c r="T157" s="5">
        <f t="shared" si="20"/>
        <v>0</v>
      </c>
      <c r="U157" s="14">
        <f t="shared" si="21"/>
        <v>8.6120727000000006</v>
      </c>
    </row>
    <row r="158" spans="1:21" ht="15.75" x14ac:dyDescent="0.25">
      <c r="A158" s="6" t="s">
        <v>58</v>
      </c>
      <c r="B158" s="10" t="s">
        <v>23</v>
      </c>
      <c r="C158" s="2" t="s">
        <v>187</v>
      </c>
      <c r="D158" s="3">
        <v>505</v>
      </c>
      <c r="E158" s="3">
        <v>9302</v>
      </c>
      <c r="F158" s="38">
        <v>0.5</v>
      </c>
      <c r="G158" s="42">
        <v>0</v>
      </c>
      <c r="H158" s="45">
        <v>0</v>
      </c>
      <c r="I158" s="53">
        <f t="shared" si="15"/>
        <v>0</v>
      </c>
      <c r="J158" s="30">
        <v>372817</v>
      </c>
      <c r="K158" s="46"/>
      <c r="L158" s="56">
        <f t="shared" si="16"/>
        <v>186408.5</v>
      </c>
      <c r="M158" s="8">
        <f t="shared" si="17"/>
        <v>186408.5</v>
      </c>
      <c r="N158" s="35">
        <v>4.6E-5</v>
      </c>
      <c r="O158" s="25">
        <f t="shared" si="18"/>
        <v>8.5747909999999994</v>
      </c>
      <c r="P158" s="30">
        <v>0</v>
      </c>
      <c r="Q158" s="45">
        <v>0</v>
      </c>
      <c r="R158" s="50">
        <f t="shared" si="19"/>
        <v>0</v>
      </c>
      <c r="S158" s="4">
        <v>2.5999999999999998E-5</v>
      </c>
      <c r="T158" s="5">
        <f t="shared" si="20"/>
        <v>0</v>
      </c>
      <c r="U158" s="14">
        <f t="shared" si="21"/>
        <v>8.5747909999999994</v>
      </c>
    </row>
    <row r="159" spans="1:21" ht="15.75" x14ac:dyDescent="0.25">
      <c r="A159" s="6" t="s">
        <v>58</v>
      </c>
      <c r="B159" s="10" t="s">
        <v>23</v>
      </c>
      <c r="C159" s="2" t="s">
        <v>64</v>
      </c>
      <c r="D159" s="3">
        <v>504</v>
      </c>
      <c r="E159" s="3">
        <v>9303</v>
      </c>
      <c r="F159" s="38">
        <v>0.5</v>
      </c>
      <c r="G159" s="42">
        <v>14793283</v>
      </c>
      <c r="H159" s="45">
        <v>686993</v>
      </c>
      <c r="I159" s="53">
        <f t="shared" si="15"/>
        <v>7053145</v>
      </c>
      <c r="J159" s="30">
        <v>28658</v>
      </c>
      <c r="K159" s="46"/>
      <c r="L159" s="56">
        <f t="shared" si="16"/>
        <v>14329</v>
      </c>
      <c r="M159" s="8">
        <f t="shared" si="17"/>
        <v>7067474</v>
      </c>
      <c r="N159" s="35">
        <v>1.4239999999999999E-3</v>
      </c>
      <c r="O159" s="25">
        <f t="shared" si="18"/>
        <v>10064.082976</v>
      </c>
      <c r="P159" s="30">
        <v>968944</v>
      </c>
      <c r="Q159" s="45">
        <v>119</v>
      </c>
      <c r="R159" s="50">
        <f t="shared" si="19"/>
        <v>484412.5</v>
      </c>
      <c r="S159" s="4">
        <v>1.72E-3</v>
      </c>
      <c r="T159" s="5">
        <f t="shared" si="20"/>
        <v>833.18949999999995</v>
      </c>
      <c r="U159" s="14">
        <f t="shared" si="21"/>
        <v>10897.272476</v>
      </c>
    </row>
    <row r="160" spans="1:21" ht="15.75" x14ac:dyDescent="0.25">
      <c r="A160" s="6" t="s">
        <v>58</v>
      </c>
      <c r="B160" s="10" t="s">
        <v>23</v>
      </c>
      <c r="C160" s="2" t="s">
        <v>65</v>
      </c>
      <c r="D160" s="3">
        <v>504</v>
      </c>
      <c r="E160" s="3">
        <v>9303</v>
      </c>
      <c r="F160" s="38">
        <v>0.5</v>
      </c>
      <c r="G160" s="42">
        <v>14793283</v>
      </c>
      <c r="H160" s="45">
        <v>686993</v>
      </c>
      <c r="I160" s="53">
        <f t="shared" si="15"/>
        <v>7053145</v>
      </c>
      <c r="J160" s="30">
        <v>28658</v>
      </c>
      <c r="K160" s="46"/>
      <c r="L160" s="56">
        <f t="shared" si="16"/>
        <v>14329</v>
      </c>
      <c r="M160" s="8">
        <f t="shared" si="17"/>
        <v>7067474</v>
      </c>
      <c r="N160" s="35">
        <v>1.4100000000000001E-4</v>
      </c>
      <c r="O160" s="25">
        <f t="shared" si="18"/>
        <v>996.51383400000009</v>
      </c>
      <c r="P160" s="30">
        <v>968944</v>
      </c>
      <c r="Q160" s="45">
        <f t="shared" ref="Q160:Q180" si="23">Q159</f>
        <v>119</v>
      </c>
      <c r="R160" s="50">
        <f t="shared" si="19"/>
        <v>484412.5</v>
      </c>
      <c r="S160" s="4">
        <v>1.85E-4</v>
      </c>
      <c r="T160" s="5">
        <f t="shared" si="20"/>
        <v>89.616312499999992</v>
      </c>
      <c r="U160" s="14">
        <f t="shared" si="21"/>
        <v>1086.1301465000001</v>
      </c>
    </row>
    <row r="161" spans="1:21" ht="15.75" x14ac:dyDescent="0.25">
      <c r="A161" s="6" t="s">
        <v>58</v>
      </c>
      <c r="B161" s="10" t="s">
        <v>23</v>
      </c>
      <c r="C161" s="2" t="s">
        <v>66</v>
      </c>
      <c r="D161" s="3">
        <v>504</v>
      </c>
      <c r="E161" s="3">
        <v>9303</v>
      </c>
      <c r="F161" s="38">
        <v>0.5</v>
      </c>
      <c r="G161" s="42">
        <v>14793283</v>
      </c>
      <c r="H161" s="45">
        <v>686993</v>
      </c>
      <c r="I161" s="53">
        <f t="shared" si="15"/>
        <v>7053145</v>
      </c>
      <c r="J161" s="30">
        <v>28658</v>
      </c>
      <c r="K161" s="46"/>
      <c r="L161" s="56">
        <f t="shared" si="16"/>
        <v>14329</v>
      </c>
      <c r="M161" s="8">
        <f t="shared" si="17"/>
        <v>7067474</v>
      </c>
      <c r="N161" s="35">
        <v>4.7399999999999997E-4</v>
      </c>
      <c r="O161" s="25">
        <f t="shared" si="18"/>
        <v>3349.9826759999996</v>
      </c>
      <c r="P161" s="30">
        <v>968944</v>
      </c>
      <c r="Q161" s="45">
        <f t="shared" si="23"/>
        <v>119</v>
      </c>
      <c r="R161" s="50">
        <f t="shared" si="19"/>
        <v>484412.5</v>
      </c>
      <c r="S161" s="4">
        <v>4.5800000000000002E-4</v>
      </c>
      <c r="T161" s="5">
        <f t="shared" si="20"/>
        <v>221.86092500000001</v>
      </c>
      <c r="U161" s="14">
        <f t="shared" si="21"/>
        <v>3571.8436009999996</v>
      </c>
    </row>
    <row r="162" spans="1:21" ht="15.75" x14ac:dyDescent="0.25">
      <c r="A162" s="6" t="s">
        <v>58</v>
      </c>
      <c r="B162" s="10" t="s">
        <v>23</v>
      </c>
      <c r="C162" s="2" t="s">
        <v>78</v>
      </c>
      <c r="D162" s="3">
        <v>504</v>
      </c>
      <c r="E162" s="3">
        <v>9303</v>
      </c>
      <c r="F162" s="38">
        <v>0.35</v>
      </c>
      <c r="G162" s="42">
        <v>14793283</v>
      </c>
      <c r="H162" s="45">
        <v>686993</v>
      </c>
      <c r="I162" s="53">
        <f t="shared" si="15"/>
        <v>4937201.5</v>
      </c>
      <c r="J162" s="30">
        <v>28658</v>
      </c>
      <c r="K162" s="46"/>
      <c r="L162" s="56">
        <f t="shared" si="16"/>
        <v>10030.299999999999</v>
      </c>
      <c r="M162" s="8">
        <f t="shared" si="17"/>
        <v>4947231.8</v>
      </c>
      <c r="N162" s="35">
        <v>5.4999999999999997E-3</v>
      </c>
      <c r="O162" s="25">
        <f t="shared" si="18"/>
        <v>27209.774899999997</v>
      </c>
      <c r="P162" s="30">
        <v>968944</v>
      </c>
      <c r="Q162" s="45">
        <f t="shared" si="23"/>
        <v>119</v>
      </c>
      <c r="R162" s="50">
        <f t="shared" si="19"/>
        <v>339088.75</v>
      </c>
      <c r="S162" s="4">
        <v>5.8060000000000004E-3</v>
      </c>
      <c r="T162" s="5">
        <f t="shared" si="20"/>
        <v>1968.7492825000002</v>
      </c>
      <c r="U162" s="14">
        <f t="shared" si="21"/>
        <v>29178.524182499998</v>
      </c>
    </row>
    <row r="163" spans="1:21" ht="15.75" x14ac:dyDescent="0.25">
      <c r="A163" s="6" t="s">
        <v>58</v>
      </c>
      <c r="B163" s="10" t="s">
        <v>23</v>
      </c>
      <c r="C163" s="2" t="s">
        <v>67</v>
      </c>
      <c r="D163" s="3">
        <v>504</v>
      </c>
      <c r="E163" s="3">
        <v>9303</v>
      </c>
      <c r="F163" s="38">
        <v>0.35</v>
      </c>
      <c r="G163" s="42">
        <v>14793283</v>
      </c>
      <c r="H163" s="45">
        <v>686993</v>
      </c>
      <c r="I163" s="53">
        <f t="shared" si="15"/>
        <v>4937201.5</v>
      </c>
      <c r="J163" s="30">
        <v>28658</v>
      </c>
      <c r="K163" s="46"/>
      <c r="L163" s="56">
        <f t="shared" si="16"/>
        <v>10030.299999999999</v>
      </c>
      <c r="M163" s="8">
        <f t="shared" si="17"/>
        <v>4947231.8</v>
      </c>
      <c r="N163" s="35">
        <v>0</v>
      </c>
      <c r="O163" s="25">
        <f t="shared" si="18"/>
        <v>0</v>
      </c>
      <c r="P163" s="30">
        <v>968944</v>
      </c>
      <c r="Q163" s="45">
        <f t="shared" si="23"/>
        <v>119</v>
      </c>
      <c r="R163" s="50">
        <f t="shared" si="19"/>
        <v>339088.75</v>
      </c>
      <c r="S163" s="4">
        <v>0</v>
      </c>
      <c r="T163" s="5">
        <f t="shared" si="20"/>
        <v>0</v>
      </c>
      <c r="U163" s="14">
        <f t="shared" si="21"/>
        <v>0</v>
      </c>
    </row>
    <row r="164" spans="1:21" ht="15.75" x14ac:dyDescent="0.25">
      <c r="A164" s="6" t="s">
        <v>58</v>
      </c>
      <c r="B164" s="10" t="s">
        <v>23</v>
      </c>
      <c r="C164" s="2" t="s">
        <v>68</v>
      </c>
      <c r="D164" s="3">
        <v>504</v>
      </c>
      <c r="E164" s="3">
        <v>9303</v>
      </c>
      <c r="F164" s="38">
        <v>0.5</v>
      </c>
      <c r="G164" s="42">
        <v>14793283</v>
      </c>
      <c r="H164" s="45">
        <v>686993</v>
      </c>
      <c r="I164" s="53">
        <f t="shared" si="15"/>
        <v>7053145</v>
      </c>
      <c r="J164" s="30">
        <v>28658</v>
      </c>
      <c r="K164" s="46"/>
      <c r="L164" s="56">
        <f t="shared" si="16"/>
        <v>14329</v>
      </c>
      <c r="M164" s="8">
        <f t="shared" si="17"/>
        <v>7067474</v>
      </c>
      <c r="N164" s="35">
        <v>8.3999999999999995E-5</v>
      </c>
      <c r="O164" s="25">
        <f t="shared" si="18"/>
        <v>593.66781600000002</v>
      </c>
      <c r="P164" s="30">
        <v>968944</v>
      </c>
      <c r="Q164" s="45">
        <f t="shared" si="23"/>
        <v>119</v>
      </c>
      <c r="R164" s="50">
        <f t="shared" si="19"/>
        <v>484412.5</v>
      </c>
      <c r="S164" s="4">
        <v>9.3999999999999994E-5</v>
      </c>
      <c r="T164" s="5">
        <f t="shared" si="20"/>
        <v>45.534774999999996</v>
      </c>
      <c r="U164" s="14">
        <f t="shared" si="21"/>
        <v>639.20259099999998</v>
      </c>
    </row>
    <row r="165" spans="1:21" ht="15.75" x14ac:dyDescent="0.25">
      <c r="A165" s="6" t="s">
        <v>58</v>
      </c>
      <c r="B165" s="10" t="s">
        <v>23</v>
      </c>
      <c r="C165" s="2" t="s">
        <v>69</v>
      </c>
      <c r="D165" s="3">
        <v>504</v>
      </c>
      <c r="E165" s="3">
        <v>9303</v>
      </c>
      <c r="F165" s="38">
        <v>0.5</v>
      </c>
      <c r="G165" s="42">
        <v>14793283</v>
      </c>
      <c r="H165" s="45">
        <v>686993</v>
      </c>
      <c r="I165" s="53">
        <f t="shared" si="15"/>
        <v>7053145</v>
      </c>
      <c r="J165" s="30">
        <v>28658</v>
      </c>
      <c r="K165" s="46"/>
      <c r="L165" s="56">
        <f t="shared" si="16"/>
        <v>14329</v>
      </c>
      <c r="M165" s="8">
        <f t="shared" si="17"/>
        <v>7067474</v>
      </c>
      <c r="N165" s="35">
        <v>1.3200000000000001E-4</v>
      </c>
      <c r="O165" s="25">
        <f t="shared" si="18"/>
        <v>932.90656800000011</v>
      </c>
      <c r="P165" s="30">
        <v>968944</v>
      </c>
      <c r="Q165" s="45">
        <f t="shared" si="23"/>
        <v>119</v>
      </c>
      <c r="R165" s="50">
        <f t="shared" si="19"/>
        <v>484412.5</v>
      </c>
      <c r="S165" s="4">
        <v>1.46E-4</v>
      </c>
      <c r="T165" s="5">
        <f t="shared" si="20"/>
        <v>70.724225000000004</v>
      </c>
      <c r="U165" s="14">
        <f t="shared" si="21"/>
        <v>1003.6307930000002</v>
      </c>
    </row>
    <row r="166" spans="1:21" ht="15.75" x14ac:dyDescent="0.25">
      <c r="A166" s="6" t="s">
        <v>58</v>
      </c>
      <c r="B166" s="10" t="s">
        <v>23</v>
      </c>
      <c r="C166" s="2" t="s">
        <v>70</v>
      </c>
      <c r="D166" s="3">
        <v>504</v>
      </c>
      <c r="E166" s="3">
        <v>9303</v>
      </c>
      <c r="F166" s="38">
        <v>0.5</v>
      </c>
      <c r="G166" s="42">
        <v>14793283</v>
      </c>
      <c r="H166" s="45">
        <v>686993</v>
      </c>
      <c r="I166" s="53">
        <f t="shared" si="15"/>
        <v>7053145</v>
      </c>
      <c r="J166" s="30">
        <v>28658</v>
      </c>
      <c r="K166" s="46"/>
      <c r="L166" s="56">
        <f t="shared" si="16"/>
        <v>14329</v>
      </c>
      <c r="M166" s="8">
        <f t="shared" si="17"/>
        <v>7067474</v>
      </c>
      <c r="N166" s="35">
        <v>5.0299999999999997E-4</v>
      </c>
      <c r="O166" s="25">
        <f t="shared" si="18"/>
        <v>3554.9394219999999</v>
      </c>
      <c r="P166" s="30">
        <v>968944</v>
      </c>
      <c r="Q166" s="45">
        <f t="shared" si="23"/>
        <v>119</v>
      </c>
      <c r="R166" s="50">
        <f t="shared" si="19"/>
        <v>484412.5</v>
      </c>
      <c r="S166" s="4">
        <v>5.6400000000000005E-4</v>
      </c>
      <c r="T166" s="5">
        <f t="shared" si="20"/>
        <v>273.20865000000003</v>
      </c>
      <c r="U166" s="14">
        <f t="shared" si="21"/>
        <v>3828.148072</v>
      </c>
    </row>
    <row r="167" spans="1:21" ht="15.75" x14ac:dyDescent="0.25">
      <c r="A167" s="6" t="s">
        <v>58</v>
      </c>
      <c r="B167" s="10" t="s">
        <v>23</v>
      </c>
      <c r="C167" s="2" t="s">
        <v>82</v>
      </c>
      <c r="D167" s="3">
        <v>504</v>
      </c>
      <c r="E167" s="3">
        <v>9303</v>
      </c>
      <c r="F167" s="38">
        <v>0.5</v>
      </c>
      <c r="G167" s="42">
        <v>14793283</v>
      </c>
      <c r="H167" s="45">
        <v>686993</v>
      </c>
      <c r="I167" s="53">
        <f t="shared" si="15"/>
        <v>7053145</v>
      </c>
      <c r="J167" s="30">
        <v>28658</v>
      </c>
      <c r="K167" s="46"/>
      <c r="L167" s="56">
        <f t="shared" si="16"/>
        <v>14329</v>
      </c>
      <c r="M167" s="8">
        <f t="shared" si="17"/>
        <v>7067474</v>
      </c>
      <c r="N167" s="35">
        <v>4.6999999999999997E-5</v>
      </c>
      <c r="O167" s="25">
        <f t="shared" si="18"/>
        <v>332.17127799999997</v>
      </c>
      <c r="P167" s="30">
        <v>968944</v>
      </c>
      <c r="Q167" s="45">
        <f t="shared" si="23"/>
        <v>119</v>
      </c>
      <c r="R167" s="50">
        <f t="shared" si="19"/>
        <v>484412.5</v>
      </c>
      <c r="S167" s="4">
        <v>5.3999999999999998E-5</v>
      </c>
      <c r="T167" s="5">
        <f t="shared" si="20"/>
        <v>26.158275</v>
      </c>
      <c r="U167" s="14">
        <f t="shared" si="21"/>
        <v>358.32955299999998</v>
      </c>
    </row>
    <row r="168" spans="1:21" ht="15.75" x14ac:dyDescent="0.25">
      <c r="A168" s="6" t="s">
        <v>58</v>
      </c>
      <c r="B168" s="10" t="s">
        <v>23</v>
      </c>
      <c r="C168" s="2" t="s">
        <v>92</v>
      </c>
      <c r="D168" s="3">
        <v>504</v>
      </c>
      <c r="E168" s="3">
        <v>9303</v>
      </c>
      <c r="F168" s="38">
        <v>0.75</v>
      </c>
      <c r="G168" s="42">
        <v>14793283</v>
      </c>
      <c r="H168" s="45">
        <v>686993</v>
      </c>
      <c r="I168" s="53">
        <f t="shared" si="15"/>
        <v>10579717.5</v>
      </c>
      <c r="J168" s="30">
        <v>28658</v>
      </c>
      <c r="K168" s="46"/>
      <c r="L168" s="56">
        <f t="shared" si="16"/>
        <v>21493.5</v>
      </c>
      <c r="M168" s="8">
        <f t="shared" si="17"/>
        <v>10601211</v>
      </c>
      <c r="N168" s="35">
        <v>1.0219999999999999E-3</v>
      </c>
      <c r="O168" s="25">
        <f t="shared" si="18"/>
        <v>10834.437641999999</v>
      </c>
      <c r="P168" s="30">
        <v>968944</v>
      </c>
      <c r="Q168" s="45">
        <f t="shared" si="23"/>
        <v>119</v>
      </c>
      <c r="R168" s="50">
        <f t="shared" si="19"/>
        <v>726618.75</v>
      </c>
      <c r="S168" s="4">
        <v>1.1800000000000001E-3</v>
      </c>
      <c r="T168" s="5">
        <f t="shared" si="20"/>
        <v>857.41012499999999</v>
      </c>
      <c r="U168" s="14">
        <f t="shared" si="21"/>
        <v>11691.847766999999</v>
      </c>
    </row>
    <row r="169" spans="1:21" ht="15.75" x14ac:dyDescent="0.25">
      <c r="A169" s="6" t="s">
        <v>58</v>
      </c>
      <c r="B169" s="10" t="s">
        <v>23</v>
      </c>
      <c r="C169" s="2" t="s">
        <v>71</v>
      </c>
      <c r="D169" s="3">
        <v>504</v>
      </c>
      <c r="E169" s="3">
        <v>9303</v>
      </c>
      <c r="F169" s="38">
        <v>0.5</v>
      </c>
      <c r="G169" s="42">
        <v>14793283</v>
      </c>
      <c r="H169" s="45">
        <v>686993</v>
      </c>
      <c r="I169" s="53">
        <f t="shared" si="15"/>
        <v>7053145</v>
      </c>
      <c r="J169" s="30">
        <v>28658</v>
      </c>
      <c r="K169" s="46"/>
      <c r="L169" s="56">
        <f t="shared" si="16"/>
        <v>14329</v>
      </c>
      <c r="M169" s="8">
        <f t="shared" si="17"/>
        <v>7067474</v>
      </c>
      <c r="N169" s="35">
        <v>8.2000000000000001E-5</v>
      </c>
      <c r="O169" s="25">
        <f t="shared" si="18"/>
        <v>579.53286800000001</v>
      </c>
      <c r="P169" s="30">
        <v>968944</v>
      </c>
      <c r="Q169" s="45">
        <f t="shared" si="23"/>
        <v>119</v>
      </c>
      <c r="R169" s="50">
        <f t="shared" si="19"/>
        <v>484412.5</v>
      </c>
      <c r="S169" s="4">
        <v>9.2E-5</v>
      </c>
      <c r="T169" s="5">
        <f t="shared" si="20"/>
        <v>44.565950000000001</v>
      </c>
      <c r="U169" s="14">
        <f t="shared" si="21"/>
        <v>624.09881800000005</v>
      </c>
    </row>
    <row r="170" spans="1:21" ht="15.75" x14ac:dyDescent="0.25">
      <c r="A170" s="6" t="s">
        <v>58</v>
      </c>
      <c r="B170" s="10" t="s">
        <v>23</v>
      </c>
      <c r="C170" s="2" t="s">
        <v>84</v>
      </c>
      <c r="D170" s="3">
        <v>504</v>
      </c>
      <c r="E170" s="3">
        <v>9303</v>
      </c>
      <c r="F170" s="38">
        <v>0.5</v>
      </c>
      <c r="G170" s="42">
        <v>14793283</v>
      </c>
      <c r="H170" s="45">
        <v>686993</v>
      </c>
      <c r="I170" s="53">
        <f t="shared" si="15"/>
        <v>7053145</v>
      </c>
      <c r="J170" s="30">
        <v>28658</v>
      </c>
      <c r="K170" s="46"/>
      <c r="L170" s="56">
        <f t="shared" si="16"/>
        <v>14329</v>
      </c>
      <c r="M170" s="8">
        <f t="shared" si="17"/>
        <v>7067474</v>
      </c>
      <c r="N170" s="35">
        <v>0</v>
      </c>
      <c r="O170" s="25">
        <f t="shared" si="18"/>
        <v>0</v>
      </c>
      <c r="P170" s="30">
        <v>968944</v>
      </c>
      <c r="Q170" s="45">
        <f t="shared" si="23"/>
        <v>119</v>
      </c>
      <c r="R170" s="50">
        <f t="shared" si="19"/>
        <v>484412.5</v>
      </c>
      <c r="S170" s="4">
        <v>0</v>
      </c>
      <c r="T170" s="5">
        <f t="shared" si="20"/>
        <v>0</v>
      </c>
      <c r="U170" s="14">
        <f t="shared" si="21"/>
        <v>0</v>
      </c>
    </row>
    <row r="171" spans="1:21" ht="15.75" x14ac:dyDescent="0.25">
      <c r="A171" s="6" t="s">
        <v>58</v>
      </c>
      <c r="B171" s="10" t="s">
        <v>23</v>
      </c>
      <c r="C171" s="2" t="s">
        <v>72</v>
      </c>
      <c r="D171" s="3">
        <v>504</v>
      </c>
      <c r="E171" s="3">
        <v>9303</v>
      </c>
      <c r="F171" s="38">
        <v>0.5</v>
      </c>
      <c r="G171" s="42">
        <v>14793283</v>
      </c>
      <c r="H171" s="45">
        <v>686993</v>
      </c>
      <c r="I171" s="53">
        <f t="shared" si="15"/>
        <v>7053145</v>
      </c>
      <c r="J171" s="30">
        <v>28658</v>
      </c>
      <c r="K171" s="46"/>
      <c r="L171" s="56">
        <f t="shared" si="16"/>
        <v>14329</v>
      </c>
      <c r="M171" s="8">
        <f t="shared" si="17"/>
        <v>7067474</v>
      </c>
      <c r="N171" s="35">
        <v>1.36E-4</v>
      </c>
      <c r="O171" s="25">
        <f t="shared" si="18"/>
        <v>961.17646400000001</v>
      </c>
      <c r="P171" s="30">
        <v>968944</v>
      </c>
      <c r="Q171" s="45">
        <f t="shared" si="23"/>
        <v>119</v>
      </c>
      <c r="R171" s="50">
        <f t="shared" si="19"/>
        <v>484412.5</v>
      </c>
      <c r="S171" s="4">
        <v>1.35E-4</v>
      </c>
      <c r="T171" s="5">
        <f t="shared" si="20"/>
        <v>65.395687499999994</v>
      </c>
      <c r="U171" s="14">
        <f t="shared" si="21"/>
        <v>1026.5721515</v>
      </c>
    </row>
    <row r="172" spans="1:21" ht="15.75" x14ac:dyDescent="0.25">
      <c r="A172" s="6" t="s">
        <v>58</v>
      </c>
      <c r="B172" s="10" t="s">
        <v>23</v>
      </c>
      <c r="C172" s="2" t="s">
        <v>73</v>
      </c>
      <c r="D172" s="3">
        <v>504</v>
      </c>
      <c r="E172" s="3">
        <v>9303</v>
      </c>
      <c r="F172" s="38">
        <v>0</v>
      </c>
      <c r="G172" s="42">
        <v>14793283</v>
      </c>
      <c r="H172" s="45">
        <v>686993</v>
      </c>
      <c r="I172" s="53">
        <f t="shared" si="15"/>
        <v>0</v>
      </c>
      <c r="J172" s="30">
        <v>28658</v>
      </c>
      <c r="K172" s="46"/>
      <c r="L172" s="56">
        <f t="shared" si="16"/>
        <v>0</v>
      </c>
      <c r="M172" s="8">
        <f t="shared" si="17"/>
        <v>0</v>
      </c>
      <c r="N172" s="35">
        <v>1.2E-5</v>
      </c>
      <c r="O172" s="25">
        <f t="shared" si="18"/>
        <v>0</v>
      </c>
      <c r="P172" s="30">
        <v>968944</v>
      </c>
      <c r="Q172" s="45">
        <f t="shared" si="23"/>
        <v>119</v>
      </c>
      <c r="R172" s="50">
        <f t="shared" si="19"/>
        <v>0</v>
      </c>
      <c r="S172" s="4">
        <v>1.2E-5</v>
      </c>
      <c r="T172" s="5">
        <f t="shared" si="20"/>
        <v>0</v>
      </c>
      <c r="U172" s="14">
        <f t="shared" si="21"/>
        <v>0</v>
      </c>
    </row>
    <row r="173" spans="1:21" ht="15.75" x14ac:dyDescent="0.25">
      <c r="A173" s="6" t="s">
        <v>58</v>
      </c>
      <c r="B173" s="10" t="s">
        <v>23</v>
      </c>
      <c r="C173" s="2" t="s">
        <v>74</v>
      </c>
      <c r="D173" s="3">
        <v>504</v>
      </c>
      <c r="E173" s="3">
        <v>9303</v>
      </c>
      <c r="F173" s="38">
        <v>0</v>
      </c>
      <c r="G173" s="42">
        <v>14793283</v>
      </c>
      <c r="H173" s="45">
        <v>686993</v>
      </c>
      <c r="I173" s="53">
        <f t="shared" si="15"/>
        <v>0</v>
      </c>
      <c r="J173" s="30">
        <v>28658</v>
      </c>
      <c r="K173" s="46"/>
      <c r="L173" s="56">
        <f t="shared" si="16"/>
        <v>0</v>
      </c>
      <c r="M173" s="8">
        <f t="shared" si="17"/>
        <v>0</v>
      </c>
      <c r="N173" s="35">
        <v>2.14E-4</v>
      </c>
      <c r="O173" s="25">
        <f t="shared" si="18"/>
        <v>0</v>
      </c>
      <c r="P173" s="30">
        <v>968944</v>
      </c>
      <c r="Q173" s="45">
        <f t="shared" si="23"/>
        <v>119</v>
      </c>
      <c r="R173" s="50">
        <f t="shared" si="19"/>
        <v>0</v>
      </c>
      <c r="S173" s="4">
        <v>2.4000000000000001E-4</v>
      </c>
      <c r="T173" s="5">
        <f t="shared" si="20"/>
        <v>0</v>
      </c>
      <c r="U173" s="14">
        <f t="shared" si="21"/>
        <v>0</v>
      </c>
    </row>
    <row r="174" spans="1:21" ht="15.75" x14ac:dyDescent="0.25">
      <c r="A174" s="6" t="s">
        <v>58</v>
      </c>
      <c r="B174" s="10" t="s">
        <v>23</v>
      </c>
      <c r="C174" s="2" t="s">
        <v>32</v>
      </c>
      <c r="D174" s="3">
        <v>504</v>
      </c>
      <c r="E174" s="3">
        <v>9303</v>
      </c>
      <c r="F174" s="38">
        <v>0.35</v>
      </c>
      <c r="G174" s="42">
        <v>14793283</v>
      </c>
      <c r="H174" s="45">
        <v>686993</v>
      </c>
      <c r="I174" s="53">
        <f t="shared" si="15"/>
        <v>4937201.5</v>
      </c>
      <c r="J174" s="30">
        <v>28658</v>
      </c>
      <c r="K174" s="46"/>
      <c r="L174" s="56">
        <f t="shared" si="16"/>
        <v>10030.299999999999</v>
      </c>
      <c r="M174" s="8">
        <f t="shared" si="17"/>
        <v>4947231.8</v>
      </c>
      <c r="N174" s="35">
        <v>0</v>
      </c>
      <c r="O174" s="25">
        <f t="shared" si="18"/>
        <v>0</v>
      </c>
      <c r="P174" s="30">
        <v>968944</v>
      </c>
      <c r="Q174" s="45">
        <f t="shared" si="23"/>
        <v>119</v>
      </c>
      <c r="R174" s="50">
        <f t="shared" si="19"/>
        <v>339088.75</v>
      </c>
      <c r="S174" s="4">
        <v>0</v>
      </c>
      <c r="T174" s="5">
        <f t="shared" si="20"/>
        <v>0</v>
      </c>
      <c r="U174" s="14">
        <f t="shared" si="21"/>
        <v>0</v>
      </c>
    </row>
    <row r="175" spans="1:21" ht="15.75" x14ac:dyDescent="0.25">
      <c r="A175" s="6" t="s">
        <v>58</v>
      </c>
      <c r="B175" s="10" t="s">
        <v>23</v>
      </c>
      <c r="C175" s="2" t="s">
        <v>37</v>
      </c>
      <c r="D175" s="3">
        <v>504</v>
      </c>
      <c r="E175" s="3">
        <v>9303</v>
      </c>
      <c r="F175" s="38">
        <v>0.5</v>
      </c>
      <c r="G175" s="42">
        <v>14793283</v>
      </c>
      <c r="H175" s="45">
        <v>686993</v>
      </c>
      <c r="I175" s="53">
        <f t="shared" si="15"/>
        <v>7053145</v>
      </c>
      <c r="J175" s="30">
        <v>28658</v>
      </c>
      <c r="K175" s="46"/>
      <c r="L175" s="56">
        <f t="shared" si="16"/>
        <v>14329</v>
      </c>
      <c r="M175" s="8">
        <f t="shared" si="17"/>
        <v>7067474</v>
      </c>
      <c r="N175" s="35">
        <v>2.1499999999999999E-4</v>
      </c>
      <c r="O175" s="25">
        <f t="shared" si="18"/>
        <v>1519.5069100000001</v>
      </c>
      <c r="P175" s="30">
        <v>968944</v>
      </c>
      <c r="Q175" s="45">
        <f t="shared" si="23"/>
        <v>119</v>
      </c>
      <c r="R175" s="50">
        <f t="shared" si="19"/>
        <v>484412.5</v>
      </c>
      <c r="S175" s="4">
        <v>2.41E-4</v>
      </c>
      <c r="T175" s="5">
        <f t="shared" si="20"/>
        <v>116.74341250000001</v>
      </c>
      <c r="U175" s="14">
        <f t="shared" si="21"/>
        <v>1636.2503225</v>
      </c>
    </row>
    <row r="176" spans="1:21" ht="15.75" x14ac:dyDescent="0.25">
      <c r="A176" s="6" t="s">
        <v>58</v>
      </c>
      <c r="B176" s="10" t="s">
        <v>23</v>
      </c>
      <c r="C176" s="2" t="s">
        <v>38</v>
      </c>
      <c r="D176" s="3">
        <v>504</v>
      </c>
      <c r="E176" s="3">
        <v>9303</v>
      </c>
      <c r="F176" s="38">
        <v>0</v>
      </c>
      <c r="G176" s="42">
        <v>14793283</v>
      </c>
      <c r="H176" s="45">
        <v>686993</v>
      </c>
      <c r="I176" s="53">
        <f t="shared" si="15"/>
        <v>0</v>
      </c>
      <c r="J176" s="30">
        <v>28658</v>
      </c>
      <c r="K176" s="46"/>
      <c r="L176" s="56">
        <f t="shared" si="16"/>
        <v>0</v>
      </c>
      <c r="M176" s="8">
        <f t="shared" si="17"/>
        <v>0</v>
      </c>
      <c r="N176" s="35">
        <v>4.8000000000000001E-5</v>
      </c>
      <c r="O176" s="25">
        <f t="shared" si="18"/>
        <v>0</v>
      </c>
      <c r="P176" s="30">
        <v>968944</v>
      </c>
      <c r="Q176" s="45">
        <f t="shared" si="23"/>
        <v>119</v>
      </c>
      <c r="R176" s="50">
        <f t="shared" si="19"/>
        <v>0</v>
      </c>
      <c r="S176" s="4">
        <v>5.7000000000000003E-5</v>
      </c>
      <c r="T176" s="5">
        <f t="shared" si="20"/>
        <v>0</v>
      </c>
      <c r="U176" s="14">
        <f t="shared" si="21"/>
        <v>0</v>
      </c>
    </row>
    <row r="177" spans="1:21" ht="15.75" x14ac:dyDescent="0.25">
      <c r="A177" s="6" t="s">
        <v>58</v>
      </c>
      <c r="B177" s="10" t="s">
        <v>23</v>
      </c>
      <c r="C177" s="2" t="s">
        <v>40</v>
      </c>
      <c r="D177" s="3">
        <v>504</v>
      </c>
      <c r="E177" s="3">
        <v>9303</v>
      </c>
      <c r="F177" s="38">
        <v>0.75</v>
      </c>
      <c r="G177" s="42">
        <v>14793283</v>
      </c>
      <c r="H177" s="45">
        <v>686993</v>
      </c>
      <c r="I177" s="53">
        <f t="shared" si="15"/>
        <v>10579717.5</v>
      </c>
      <c r="J177" s="30">
        <v>28658</v>
      </c>
      <c r="K177" s="46"/>
      <c r="L177" s="56">
        <f t="shared" si="16"/>
        <v>21493.5</v>
      </c>
      <c r="M177" s="8">
        <f t="shared" si="17"/>
        <v>10601211</v>
      </c>
      <c r="N177" s="35">
        <v>0</v>
      </c>
      <c r="O177" s="25">
        <f t="shared" si="18"/>
        <v>0</v>
      </c>
      <c r="P177" s="30">
        <v>968944</v>
      </c>
      <c r="Q177" s="45">
        <f t="shared" si="23"/>
        <v>119</v>
      </c>
      <c r="R177" s="50">
        <f t="shared" si="19"/>
        <v>726618.75</v>
      </c>
      <c r="S177" s="4">
        <v>0</v>
      </c>
      <c r="T177" s="5">
        <f t="shared" si="20"/>
        <v>0</v>
      </c>
      <c r="U177" s="14">
        <f t="shared" si="21"/>
        <v>0</v>
      </c>
    </row>
    <row r="178" spans="1:21" ht="15.75" x14ac:dyDescent="0.25">
      <c r="A178" s="6" t="s">
        <v>58</v>
      </c>
      <c r="B178" s="10" t="s">
        <v>23</v>
      </c>
      <c r="C178" s="2" t="s">
        <v>34</v>
      </c>
      <c r="D178" s="3">
        <v>504</v>
      </c>
      <c r="E178" s="3">
        <v>9303</v>
      </c>
      <c r="F178" s="38">
        <v>0.5</v>
      </c>
      <c r="G178" s="42">
        <v>14793283</v>
      </c>
      <c r="H178" s="45">
        <v>686993</v>
      </c>
      <c r="I178" s="53">
        <f t="shared" si="15"/>
        <v>7053145</v>
      </c>
      <c r="J178" s="30">
        <v>28658</v>
      </c>
      <c r="K178" s="46"/>
      <c r="L178" s="56">
        <f t="shared" si="16"/>
        <v>14329</v>
      </c>
      <c r="M178" s="8">
        <f t="shared" si="17"/>
        <v>7067474</v>
      </c>
      <c r="N178" s="35">
        <v>8.9800000000000004E-4</v>
      </c>
      <c r="O178" s="25">
        <f t="shared" si="18"/>
        <v>6346.5916520000001</v>
      </c>
      <c r="P178" s="30">
        <v>968944</v>
      </c>
      <c r="Q178" s="45">
        <f t="shared" si="23"/>
        <v>119</v>
      </c>
      <c r="R178" s="50">
        <f t="shared" si="19"/>
        <v>484412.5</v>
      </c>
      <c r="S178" s="4">
        <v>1.0369999999999999E-3</v>
      </c>
      <c r="T178" s="5">
        <f t="shared" si="20"/>
        <v>502.33576249999999</v>
      </c>
      <c r="U178" s="14">
        <f t="shared" si="21"/>
        <v>6848.9274144999999</v>
      </c>
    </row>
    <row r="179" spans="1:21" ht="15.75" x14ac:dyDescent="0.25">
      <c r="A179" s="6" t="s">
        <v>58</v>
      </c>
      <c r="B179" s="10" t="s">
        <v>23</v>
      </c>
      <c r="C179" s="2" t="s">
        <v>41</v>
      </c>
      <c r="D179" s="3">
        <v>504</v>
      </c>
      <c r="E179" s="3">
        <v>9303</v>
      </c>
      <c r="F179" s="38">
        <v>0.75</v>
      </c>
      <c r="G179" s="42">
        <v>14793283</v>
      </c>
      <c r="H179" s="45">
        <v>686993</v>
      </c>
      <c r="I179" s="53">
        <f t="shared" si="15"/>
        <v>10579717.5</v>
      </c>
      <c r="J179" s="30">
        <v>28658</v>
      </c>
      <c r="K179" s="46"/>
      <c r="L179" s="56">
        <f t="shared" si="16"/>
        <v>21493.5</v>
      </c>
      <c r="M179" s="8">
        <f t="shared" si="17"/>
        <v>10601211</v>
      </c>
      <c r="N179" s="35">
        <v>0</v>
      </c>
      <c r="O179" s="25">
        <f t="shared" si="18"/>
        <v>0</v>
      </c>
      <c r="P179" s="30">
        <v>968944</v>
      </c>
      <c r="Q179" s="45">
        <f t="shared" si="23"/>
        <v>119</v>
      </c>
      <c r="R179" s="50">
        <f t="shared" si="19"/>
        <v>726618.75</v>
      </c>
      <c r="S179" s="4">
        <v>0</v>
      </c>
      <c r="T179" s="5">
        <f t="shared" si="20"/>
        <v>0</v>
      </c>
      <c r="U179" s="14">
        <f t="shared" si="21"/>
        <v>0</v>
      </c>
    </row>
    <row r="180" spans="1:21" ht="15.75" x14ac:dyDescent="0.25">
      <c r="A180" s="6" t="s">
        <v>58</v>
      </c>
      <c r="B180" s="10" t="s">
        <v>23</v>
      </c>
      <c r="C180" s="2" t="s">
        <v>33</v>
      </c>
      <c r="D180" s="3">
        <v>504</v>
      </c>
      <c r="E180" s="3">
        <v>9303</v>
      </c>
      <c r="F180" s="38">
        <v>0.35</v>
      </c>
      <c r="G180" s="42">
        <v>14793283</v>
      </c>
      <c r="H180" s="45">
        <v>686993</v>
      </c>
      <c r="I180" s="53">
        <f t="shared" si="15"/>
        <v>4937201.5</v>
      </c>
      <c r="J180" s="30">
        <v>28658</v>
      </c>
      <c r="K180" s="46"/>
      <c r="L180" s="56">
        <f t="shared" si="16"/>
        <v>10030.299999999999</v>
      </c>
      <c r="M180" s="8">
        <f t="shared" si="17"/>
        <v>4947231.8</v>
      </c>
      <c r="N180" s="35">
        <v>6.6000000000000005E-5</v>
      </c>
      <c r="O180" s="25">
        <f t="shared" si="18"/>
        <v>326.51729879999999</v>
      </c>
      <c r="P180" s="30">
        <v>968944</v>
      </c>
      <c r="Q180" s="45">
        <f t="shared" si="23"/>
        <v>119</v>
      </c>
      <c r="R180" s="50">
        <f t="shared" si="19"/>
        <v>339088.75</v>
      </c>
      <c r="S180" s="4">
        <v>6.2000000000000003E-5</v>
      </c>
      <c r="T180" s="5">
        <f t="shared" si="20"/>
        <v>21.023502499999999</v>
      </c>
      <c r="U180" s="14">
        <f t="shared" si="21"/>
        <v>347.5408013</v>
      </c>
    </row>
    <row r="181" spans="1:21" ht="15.75" x14ac:dyDescent="0.25">
      <c r="A181" s="6" t="s">
        <v>58</v>
      </c>
      <c r="B181" s="10" t="s">
        <v>23</v>
      </c>
      <c r="C181" s="2" t="s">
        <v>187</v>
      </c>
      <c r="D181" s="3">
        <v>504</v>
      </c>
      <c r="E181" s="3">
        <v>9303</v>
      </c>
      <c r="F181" s="38">
        <v>0.5</v>
      </c>
      <c r="G181" s="42">
        <v>14793283</v>
      </c>
      <c r="H181" s="45">
        <v>686993</v>
      </c>
      <c r="I181" s="53">
        <f t="shared" si="15"/>
        <v>7053145</v>
      </c>
      <c r="J181" s="30">
        <v>28658</v>
      </c>
      <c r="K181" s="46"/>
      <c r="L181" s="56">
        <f t="shared" si="16"/>
        <v>14329</v>
      </c>
      <c r="M181" s="8">
        <f t="shared" si="17"/>
        <v>7067474</v>
      </c>
      <c r="N181" s="35">
        <v>4.6E-5</v>
      </c>
      <c r="O181" s="25">
        <f t="shared" si="18"/>
        <v>325.10380400000003</v>
      </c>
      <c r="P181" s="30">
        <v>968944</v>
      </c>
      <c r="Q181" s="45">
        <v>119</v>
      </c>
      <c r="R181" s="50">
        <f t="shared" si="19"/>
        <v>484412.5</v>
      </c>
      <c r="S181" s="4">
        <v>2.5999999999999998E-5</v>
      </c>
      <c r="T181" s="5">
        <f t="shared" si="20"/>
        <v>12.594724999999999</v>
      </c>
      <c r="U181" s="14">
        <f t="shared" si="21"/>
        <v>337.69852900000001</v>
      </c>
    </row>
    <row r="182" spans="1:21" ht="15.75" x14ac:dyDescent="0.25">
      <c r="A182" s="6" t="s">
        <v>56</v>
      </c>
      <c r="B182" s="10" t="s">
        <v>99</v>
      </c>
      <c r="C182" s="2" t="s">
        <v>64</v>
      </c>
      <c r="D182" s="3">
        <v>93</v>
      </c>
      <c r="E182" s="3">
        <v>8001</v>
      </c>
      <c r="F182" s="38">
        <v>1</v>
      </c>
      <c r="G182" s="42">
        <v>86011332</v>
      </c>
      <c r="H182" s="45">
        <v>3053360</v>
      </c>
      <c r="I182" s="53">
        <f t="shared" si="15"/>
        <v>82957972</v>
      </c>
      <c r="J182" s="30">
        <v>731802</v>
      </c>
      <c r="K182" s="46"/>
      <c r="L182" s="56">
        <f t="shared" si="16"/>
        <v>731802</v>
      </c>
      <c r="M182" s="8">
        <f t="shared" si="17"/>
        <v>83689774</v>
      </c>
      <c r="N182" s="35">
        <v>1.4239999999999999E-3</v>
      </c>
      <c r="O182" s="25">
        <f t="shared" si="18"/>
        <v>119174.238176</v>
      </c>
      <c r="P182" s="30">
        <v>5453172</v>
      </c>
      <c r="Q182" s="45">
        <v>0</v>
      </c>
      <c r="R182" s="50">
        <f t="shared" si="19"/>
        <v>5453172</v>
      </c>
      <c r="S182" s="4">
        <v>1.72E-3</v>
      </c>
      <c r="T182" s="5">
        <f t="shared" si="20"/>
        <v>9379.4558400000005</v>
      </c>
      <c r="U182" s="14">
        <f t="shared" si="21"/>
        <v>128553.69401599999</v>
      </c>
    </row>
    <row r="183" spans="1:21" ht="15.75" x14ac:dyDescent="0.25">
      <c r="A183" s="6" t="s">
        <v>56</v>
      </c>
      <c r="B183" s="10" t="s">
        <v>99</v>
      </c>
      <c r="C183" s="2" t="s">
        <v>65</v>
      </c>
      <c r="D183" s="3">
        <v>93</v>
      </c>
      <c r="E183" s="3">
        <v>8001</v>
      </c>
      <c r="F183" s="38">
        <v>1</v>
      </c>
      <c r="G183" s="42">
        <v>86011332</v>
      </c>
      <c r="H183" s="45">
        <v>3053360</v>
      </c>
      <c r="I183" s="53">
        <f t="shared" si="15"/>
        <v>82957972</v>
      </c>
      <c r="J183" s="30">
        <v>731802</v>
      </c>
      <c r="K183" s="46"/>
      <c r="L183" s="56">
        <f t="shared" si="16"/>
        <v>731802</v>
      </c>
      <c r="M183" s="8">
        <f t="shared" si="17"/>
        <v>83689774</v>
      </c>
      <c r="N183" s="35">
        <v>1.4100000000000001E-4</v>
      </c>
      <c r="O183" s="25">
        <f t="shared" si="18"/>
        <v>11800.258134000002</v>
      </c>
      <c r="P183" s="30">
        <v>5453172</v>
      </c>
      <c r="Q183" s="45">
        <v>0</v>
      </c>
      <c r="R183" s="50">
        <f t="shared" si="19"/>
        <v>5453172</v>
      </c>
      <c r="S183" s="4">
        <v>1.85E-4</v>
      </c>
      <c r="T183" s="5">
        <f t="shared" si="20"/>
        <v>1008.83682</v>
      </c>
      <c r="U183" s="14">
        <f t="shared" si="21"/>
        <v>12809.094954000002</v>
      </c>
    </row>
    <row r="184" spans="1:21" ht="15.75" x14ac:dyDescent="0.25">
      <c r="A184" s="6" t="s">
        <v>56</v>
      </c>
      <c r="B184" s="10" t="s">
        <v>99</v>
      </c>
      <c r="C184" s="2" t="s">
        <v>66</v>
      </c>
      <c r="D184" s="3">
        <v>93</v>
      </c>
      <c r="E184" s="3">
        <v>8001</v>
      </c>
      <c r="F184" s="38">
        <v>1</v>
      </c>
      <c r="G184" s="42">
        <v>86011332</v>
      </c>
      <c r="H184" s="45">
        <v>3053360</v>
      </c>
      <c r="I184" s="53">
        <f t="shared" si="15"/>
        <v>82957972</v>
      </c>
      <c r="J184" s="30">
        <v>731802</v>
      </c>
      <c r="K184" s="46"/>
      <c r="L184" s="56">
        <f t="shared" si="16"/>
        <v>731802</v>
      </c>
      <c r="M184" s="8">
        <f t="shared" si="17"/>
        <v>83689774</v>
      </c>
      <c r="N184" s="35">
        <v>4.7399999999999997E-4</v>
      </c>
      <c r="O184" s="25">
        <f t="shared" si="18"/>
        <v>39668.952875999996</v>
      </c>
      <c r="P184" s="30">
        <v>5453172</v>
      </c>
      <c r="Q184" s="45">
        <v>0</v>
      </c>
      <c r="R184" s="50">
        <f t="shared" si="19"/>
        <v>5453172</v>
      </c>
      <c r="S184" s="4">
        <v>4.5800000000000002E-4</v>
      </c>
      <c r="T184" s="5">
        <f t="shared" si="20"/>
        <v>2497.552776</v>
      </c>
      <c r="U184" s="14">
        <f t="shared" si="21"/>
        <v>42166.505651999993</v>
      </c>
    </row>
    <row r="185" spans="1:21" ht="15.75" x14ac:dyDescent="0.25">
      <c r="A185" s="6" t="s">
        <v>56</v>
      </c>
      <c r="B185" s="10" t="s">
        <v>99</v>
      </c>
      <c r="C185" s="2" t="s">
        <v>75</v>
      </c>
      <c r="D185" s="3">
        <v>93</v>
      </c>
      <c r="E185" s="3">
        <v>8001</v>
      </c>
      <c r="F185" s="38">
        <v>1</v>
      </c>
      <c r="G185" s="42">
        <v>86011332</v>
      </c>
      <c r="H185" s="45">
        <v>3053360</v>
      </c>
      <c r="I185" s="53">
        <f t="shared" si="15"/>
        <v>82957972</v>
      </c>
      <c r="J185" s="30">
        <v>731802</v>
      </c>
      <c r="K185" s="46"/>
      <c r="L185" s="56">
        <f t="shared" si="16"/>
        <v>731802</v>
      </c>
      <c r="M185" s="8">
        <f t="shared" si="17"/>
        <v>83689774</v>
      </c>
      <c r="N185" s="35">
        <v>7.4250000000000002E-3</v>
      </c>
      <c r="O185" s="25">
        <f t="shared" si="18"/>
        <v>621396.57195000001</v>
      </c>
      <c r="P185" s="30">
        <v>5453172</v>
      </c>
      <c r="Q185" s="45">
        <v>0</v>
      </c>
      <c r="R185" s="50">
        <f t="shared" si="19"/>
        <v>5453172</v>
      </c>
      <c r="S185" s="4">
        <v>7.8079999999999998E-3</v>
      </c>
      <c r="T185" s="5">
        <f t="shared" si="20"/>
        <v>42578.366975999998</v>
      </c>
      <c r="U185" s="14">
        <f t="shared" si="21"/>
        <v>663974.93892600003</v>
      </c>
    </row>
    <row r="186" spans="1:21" ht="15.75" x14ac:dyDescent="0.25">
      <c r="A186" s="6" t="s">
        <v>56</v>
      </c>
      <c r="B186" s="10" t="s">
        <v>99</v>
      </c>
      <c r="C186" s="2" t="s">
        <v>67</v>
      </c>
      <c r="D186" s="3">
        <v>93</v>
      </c>
      <c r="E186" s="3">
        <v>8001</v>
      </c>
      <c r="F186" s="38">
        <v>1</v>
      </c>
      <c r="G186" s="42">
        <v>86011332</v>
      </c>
      <c r="H186" s="45">
        <v>3053360</v>
      </c>
      <c r="I186" s="53">
        <f t="shared" si="15"/>
        <v>82957972</v>
      </c>
      <c r="J186" s="30">
        <v>731802</v>
      </c>
      <c r="K186" s="46"/>
      <c r="L186" s="56">
        <f t="shared" si="16"/>
        <v>731802</v>
      </c>
      <c r="M186" s="8">
        <f t="shared" si="17"/>
        <v>83689774</v>
      </c>
      <c r="N186" s="35">
        <v>0</v>
      </c>
      <c r="O186" s="25">
        <f t="shared" si="18"/>
        <v>0</v>
      </c>
      <c r="P186" s="30">
        <v>5453172</v>
      </c>
      <c r="Q186" s="45">
        <v>0</v>
      </c>
      <c r="R186" s="50">
        <f t="shared" si="19"/>
        <v>5453172</v>
      </c>
      <c r="S186" s="4">
        <v>0</v>
      </c>
      <c r="T186" s="5">
        <f t="shared" si="20"/>
        <v>0</v>
      </c>
      <c r="U186" s="14">
        <f t="shared" si="21"/>
        <v>0</v>
      </c>
    </row>
    <row r="187" spans="1:21" ht="15.75" x14ac:dyDescent="0.25">
      <c r="A187" s="6" t="s">
        <v>56</v>
      </c>
      <c r="B187" s="10" t="s">
        <v>99</v>
      </c>
      <c r="C187" s="2" t="s">
        <v>68</v>
      </c>
      <c r="D187" s="3">
        <v>93</v>
      </c>
      <c r="E187" s="3">
        <v>8001</v>
      </c>
      <c r="F187" s="38">
        <v>1</v>
      </c>
      <c r="G187" s="42">
        <v>86011332</v>
      </c>
      <c r="H187" s="45">
        <v>3053360</v>
      </c>
      <c r="I187" s="53">
        <f t="shared" si="15"/>
        <v>82957972</v>
      </c>
      <c r="J187" s="30">
        <v>731802</v>
      </c>
      <c r="K187" s="46"/>
      <c r="L187" s="56">
        <f t="shared" si="16"/>
        <v>731802</v>
      </c>
      <c r="M187" s="8">
        <f t="shared" si="17"/>
        <v>83689774</v>
      </c>
      <c r="N187" s="35">
        <v>8.3999999999999995E-5</v>
      </c>
      <c r="O187" s="25">
        <f t="shared" si="18"/>
        <v>7029.9410159999998</v>
      </c>
      <c r="P187" s="30">
        <v>5453172</v>
      </c>
      <c r="Q187" s="45">
        <v>0</v>
      </c>
      <c r="R187" s="50">
        <f t="shared" si="19"/>
        <v>5453172</v>
      </c>
      <c r="S187" s="4">
        <v>9.3999999999999994E-5</v>
      </c>
      <c r="T187" s="5">
        <f t="shared" si="20"/>
        <v>512.59816799999999</v>
      </c>
      <c r="U187" s="14">
        <f t="shared" si="21"/>
        <v>7542.5391839999993</v>
      </c>
    </row>
    <row r="188" spans="1:21" ht="15.75" x14ac:dyDescent="0.25">
      <c r="A188" s="6" t="s">
        <v>56</v>
      </c>
      <c r="B188" s="10" t="s">
        <v>99</v>
      </c>
      <c r="C188" s="2" t="s">
        <v>69</v>
      </c>
      <c r="D188" s="3">
        <v>93</v>
      </c>
      <c r="E188" s="3">
        <v>8001</v>
      </c>
      <c r="F188" s="38">
        <v>1</v>
      </c>
      <c r="G188" s="42">
        <v>86011332</v>
      </c>
      <c r="H188" s="45">
        <v>3053360</v>
      </c>
      <c r="I188" s="53">
        <f t="shared" si="15"/>
        <v>82957972</v>
      </c>
      <c r="J188" s="30">
        <v>731802</v>
      </c>
      <c r="K188" s="46"/>
      <c r="L188" s="56">
        <f t="shared" si="16"/>
        <v>731802</v>
      </c>
      <c r="M188" s="8">
        <f t="shared" si="17"/>
        <v>83689774</v>
      </c>
      <c r="N188" s="35">
        <v>1.3200000000000001E-4</v>
      </c>
      <c r="O188" s="25">
        <f t="shared" si="18"/>
        <v>11047.050168000002</v>
      </c>
      <c r="P188" s="30">
        <v>5453172</v>
      </c>
      <c r="Q188" s="45">
        <v>0</v>
      </c>
      <c r="R188" s="50">
        <f t="shared" si="19"/>
        <v>5453172</v>
      </c>
      <c r="S188" s="4">
        <v>1.46E-4</v>
      </c>
      <c r="T188" s="5">
        <f t="shared" si="20"/>
        <v>796.16311199999996</v>
      </c>
      <c r="U188" s="14">
        <f t="shared" si="21"/>
        <v>11843.213280000002</v>
      </c>
    </row>
    <row r="189" spans="1:21" ht="15.75" x14ac:dyDescent="0.25">
      <c r="A189" s="6" t="s">
        <v>56</v>
      </c>
      <c r="B189" s="10" t="s">
        <v>99</v>
      </c>
      <c r="C189" s="2" t="s">
        <v>76</v>
      </c>
      <c r="D189" s="3">
        <v>93</v>
      </c>
      <c r="E189" s="3">
        <v>8001</v>
      </c>
      <c r="F189" s="38">
        <v>1</v>
      </c>
      <c r="G189" s="42">
        <v>86011332</v>
      </c>
      <c r="H189" s="45">
        <v>3053360</v>
      </c>
      <c r="I189" s="53">
        <f t="shared" si="15"/>
        <v>82957972</v>
      </c>
      <c r="J189" s="30">
        <v>731802</v>
      </c>
      <c r="K189" s="46"/>
      <c r="L189" s="56">
        <f t="shared" si="16"/>
        <v>731802</v>
      </c>
      <c r="M189" s="8">
        <f t="shared" si="17"/>
        <v>83689774</v>
      </c>
      <c r="N189" s="35">
        <v>2.6699999999999998E-4</v>
      </c>
      <c r="O189" s="25">
        <f t="shared" si="18"/>
        <v>22345.169657999999</v>
      </c>
      <c r="P189" s="30">
        <v>5453172</v>
      </c>
      <c r="Q189" s="45">
        <v>0</v>
      </c>
      <c r="R189" s="50">
        <f t="shared" si="19"/>
        <v>5453172</v>
      </c>
      <c r="S189" s="4">
        <v>2.9500000000000001E-4</v>
      </c>
      <c r="T189" s="5">
        <f t="shared" si="20"/>
        <v>1608.6857400000001</v>
      </c>
      <c r="U189" s="14">
        <f t="shared" si="21"/>
        <v>23953.855398</v>
      </c>
    </row>
    <row r="190" spans="1:21" ht="15.75" x14ac:dyDescent="0.25">
      <c r="A190" s="6" t="s">
        <v>56</v>
      </c>
      <c r="B190" s="10" t="s">
        <v>99</v>
      </c>
      <c r="C190" s="2" t="s">
        <v>70</v>
      </c>
      <c r="D190" s="3">
        <v>93</v>
      </c>
      <c r="E190" s="3">
        <v>8001</v>
      </c>
      <c r="F190" s="38">
        <v>1</v>
      </c>
      <c r="G190" s="42">
        <v>86011332</v>
      </c>
      <c r="H190" s="45">
        <v>3053360</v>
      </c>
      <c r="I190" s="53">
        <f t="shared" si="15"/>
        <v>82957972</v>
      </c>
      <c r="J190" s="30">
        <v>731802</v>
      </c>
      <c r="K190" s="46"/>
      <c r="L190" s="56">
        <f t="shared" si="16"/>
        <v>731802</v>
      </c>
      <c r="M190" s="8">
        <f t="shared" si="17"/>
        <v>83689774</v>
      </c>
      <c r="N190" s="35">
        <v>5.0299999999999997E-4</v>
      </c>
      <c r="O190" s="25">
        <f t="shared" si="18"/>
        <v>42095.956321999998</v>
      </c>
      <c r="P190" s="30">
        <v>5453172</v>
      </c>
      <c r="Q190" s="45">
        <v>0</v>
      </c>
      <c r="R190" s="50">
        <f t="shared" si="19"/>
        <v>5453172</v>
      </c>
      <c r="S190" s="4">
        <v>5.6400000000000005E-4</v>
      </c>
      <c r="T190" s="5">
        <f t="shared" si="20"/>
        <v>3075.5890080000004</v>
      </c>
      <c r="U190" s="14">
        <f t="shared" si="21"/>
        <v>45171.545330000001</v>
      </c>
    </row>
    <row r="191" spans="1:21" ht="15.75" x14ac:dyDescent="0.25">
      <c r="A191" s="6" t="s">
        <v>56</v>
      </c>
      <c r="B191" s="59" t="s">
        <v>99</v>
      </c>
      <c r="C191" s="2" t="s">
        <v>77</v>
      </c>
      <c r="D191" s="3">
        <v>93</v>
      </c>
      <c r="E191" s="3">
        <v>8001</v>
      </c>
      <c r="F191" s="38">
        <v>1</v>
      </c>
      <c r="G191" s="42">
        <v>86011332</v>
      </c>
      <c r="H191" s="45">
        <v>3053360</v>
      </c>
      <c r="I191" s="53">
        <f t="shared" si="15"/>
        <v>82957972</v>
      </c>
      <c r="J191" s="30">
        <v>731802</v>
      </c>
      <c r="K191" s="46"/>
      <c r="L191" s="56">
        <f t="shared" si="16"/>
        <v>731802</v>
      </c>
      <c r="M191" s="8">
        <f t="shared" si="17"/>
        <v>83689774</v>
      </c>
      <c r="N191" s="35">
        <v>2.3969999999999998E-3</v>
      </c>
      <c r="O191" s="25">
        <f t="shared" si="18"/>
        <v>200604.388278</v>
      </c>
      <c r="P191" s="30">
        <v>5453172</v>
      </c>
      <c r="Q191" s="45">
        <v>0</v>
      </c>
      <c r="R191" s="50">
        <f t="shared" si="19"/>
        <v>5453172</v>
      </c>
      <c r="S191" s="4">
        <v>2.6510000000000001E-3</v>
      </c>
      <c r="T191" s="5">
        <f t="shared" si="20"/>
        <v>14456.358972</v>
      </c>
      <c r="U191" s="14">
        <f t="shared" si="21"/>
        <v>215060.74724999999</v>
      </c>
    </row>
    <row r="192" spans="1:21" ht="15.75" x14ac:dyDescent="0.25">
      <c r="A192" s="6" t="s">
        <v>56</v>
      </c>
      <c r="B192" s="60" t="s">
        <v>99</v>
      </c>
      <c r="C192" s="2" t="s">
        <v>71</v>
      </c>
      <c r="D192" s="3">
        <v>93</v>
      </c>
      <c r="E192" s="3">
        <v>8001</v>
      </c>
      <c r="F192" s="38">
        <v>1</v>
      </c>
      <c r="G192" s="42">
        <v>86011332</v>
      </c>
      <c r="H192" s="45">
        <v>3053360</v>
      </c>
      <c r="I192" s="53">
        <f t="shared" si="15"/>
        <v>82957972</v>
      </c>
      <c r="J192" s="30">
        <v>731802</v>
      </c>
      <c r="K192" s="46"/>
      <c r="L192" s="56">
        <f t="shared" si="16"/>
        <v>731802</v>
      </c>
      <c r="M192" s="8">
        <f t="shared" si="17"/>
        <v>83689774</v>
      </c>
      <c r="N192" s="35">
        <v>8.2000000000000001E-5</v>
      </c>
      <c r="O192" s="25">
        <f t="shared" si="18"/>
        <v>6862.5614679999999</v>
      </c>
      <c r="P192" s="30">
        <v>5453172</v>
      </c>
      <c r="Q192" s="45">
        <v>0</v>
      </c>
      <c r="R192" s="50">
        <f t="shared" si="19"/>
        <v>5453172</v>
      </c>
      <c r="S192" s="4">
        <v>9.2E-5</v>
      </c>
      <c r="T192" s="5">
        <f t="shared" si="20"/>
        <v>501.691824</v>
      </c>
      <c r="U192" s="14">
        <f t="shared" si="21"/>
        <v>7364.2532919999994</v>
      </c>
    </row>
    <row r="193" spans="1:21" ht="15.75" x14ac:dyDescent="0.25">
      <c r="A193" s="6" t="s">
        <v>56</v>
      </c>
      <c r="B193" s="59" t="s">
        <v>99</v>
      </c>
      <c r="C193" s="2" t="s">
        <v>99</v>
      </c>
      <c r="D193" s="3">
        <v>93</v>
      </c>
      <c r="E193" s="3">
        <v>8001</v>
      </c>
      <c r="F193" s="38">
        <v>1</v>
      </c>
      <c r="G193" s="42">
        <v>86011332</v>
      </c>
      <c r="H193" s="45">
        <v>3053360</v>
      </c>
      <c r="I193" s="53">
        <f t="shared" si="15"/>
        <v>82957972</v>
      </c>
      <c r="J193" s="30">
        <v>731802</v>
      </c>
      <c r="K193" s="46"/>
      <c r="L193" s="56">
        <f t="shared" si="16"/>
        <v>731802</v>
      </c>
      <c r="M193" s="8">
        <f t="shared" si="17"/>
        <v>83689774</v>
      </c>
      <c r="N193" s="35">
        <v>0</v>
      </c>
      <c r="O193" s="25">
        <f t="shared" si="18"/>
        <v>0</v>
      </c>
      <c r="P193" s="30">
        <v>5453172</v>
      </c>
      <c r="Q193" s="45">
        <v>0</v>
      </c>
      <c r="R193" s="50">
        <f t="shared" si="19"/>
        <v>5453172</v>
      </c>
      <c r="S193" s="4">
        <v>0</v>
      </c>
      <c r="T193" s="5">
        <f t="shared" si="20"/>
        <v>0</v>
      </c>
      <c r="U193" s="14">
        <f t="shared" si="21"/>
        <v>0</v>
      </c>
    </row>
    <row r="194" spans="1:21" ht="15.75" x14ac:dyDescent="0.25">
      <c r="A194" s="6" t="s">
        <v>56</v>
      </c>
      <c r="B194" s="10" t="s">
        <v>99</v>
      </c>
      <c r="C194" s="2" t="s">
        <v>72</v>
      </c>
      <c r="D194" s="3">
        <v>93</v>
      </c>
      <c r="E194" s="3">
        <v>8001</v>
      </c>
      <c r="F194" s="38">
        <v>1</v>
      </c>
      <c r="G194" s="42">
        <v>86011332</v>
      </c>
      <c r="H194" s="45">
        <v>3053360</v>
      </c>
      <c r="I194" s="53">
        <f t="shared" si="15"/>
        <v>82957972</v>
      </c>
      <c r="J194" s="30">
        <v>731802</v>
      </c>
      <c r="K194" s="46"/>
      <c r="L194" s="56">
        <f t="shared" si="16"/>
        <v>731802</v>
      </c>
      <c r="M194" s="8">
        <f t="shared" si="17"/>
        <v>83689774</v>
      </c>
      <c r="N194" s="35">
        <v>1.36E-4</v>
      </c>
      <c r="O194" s="25">
        <f t="shared" si="18"/>
        <v>11381.809264</v>
      </c>
      <c r="P194" s="30">
        <v>5453172</v>
      </c>
      <c r="Q194" s="45">
        <v>0</v>
      </c>
      <c r="R194" s="50">
        <f t="shared" si="19"/>
        <v>5453172</v>
      </c>
      <c r="S194" s="4">
        <v>1.35E-4</v>
      </c>
      <c r="T194" s="5">
        <f t="shared" si="20"/>
        <v>736.17822000000001</v>
      </c>
      <c r="U194" s="14">
        <f t="shared" si="21"/>
        <v>12117.987483999999</v>
      </c>
    </row>
    <row r="195" spans="1:21" ht="15.75" x14ac:dyDescent="0.25">
      <c r="A195" s="6" t="s">
        <v>56</v>
      </c>
      <c r="B195" s="10" t="s">
        <v>99</v>
      </c>
      <c r="C195" s="2" t="s">
        <v>73</v>
      </c>
      <c r="D195" s="3">
        <v>93</v>
      </c>
      <c r="E195" s="3">
        <v>8001</v>
      </c>
      <c r="F195" s="38">
        <v>1</v>
      </c>
      <c r="G195" s="42">
        <v>86011332</v>
      </c>
      <c r="H195" s="45">
        <v>3053360</v>
      </c>
      <c r="I195" s="53">
        <f t="shared" ref="I195:I258" si="24">(G195-H195)*F195</f>
        <v>82957972</v>
      </c>
      <c r="J195" s="30">
        <v>731802</v>
      </c>
      <c r="K195" s="46"/>
      <c r="L195" s="56">
        <f t="shared" ref="L195:L258" si="25">(J195-K195)*F195</f>
        <v>731802</v>
      </c>
      <c r="M195" s="8">
        <f t="shared" ref="M195:M258" si="26">(G195-H195+J195-K195)*F195</f>
        <v>83689774</v>
      </c>
      <c r="N195" s="35">
        <v>1.2E-5</v>
      </c>
      <c r="O195" s="25">
        <f t="shared" ref="O195:O258" si="27">M195*N195</f>
        <v>1004.277288</v>
      </c>
      <c r="P195" s="30">
        <v>5453172</v>
      </c>
      <c r="Q195" s="45">
        <v>0</v>
      </c>
      <c r="R195" s="50">
        <f t="shared" ref="R195:R258" si="28">+(P195-Q195)*F195</f>
        <v>5453172</v>
      </c>
      <c r="S195" s="4">
        <v>1.2E-5</v>
      </c>
      <c r="T195" s="5">
        <f t="shared" ref="T195:T258" si="29">R195*S195</f>
        <v>65.438063999999997</v>
      </c>
      <c r="U195" s="14">
        <f t="shared" ref="U195:U258" si="30">+O195+T195</f>
        <v>1069.7153519999999</v>
      </c>
    </row>
    <row r="196" spans="1:21" ht="15.75" x14ac:dyDescent="0.25">
      <c r="A196" s="6" t="s">
        <v>56</v>
      </c>
      <c r="B196" s="10" t="s">
        <v>99</v>
      </c>
      <c r="C196" s="2" t="s">
        <v>74</v>
      </c>
      <c r="D196" s="3">
        <v>93</v>
      </c>
      <c r="E196" s="3">
        <v>8001</v>
      </c>
      <c r="F196" s="38">
        <v>1</v>
      </c>
      <c r="G196" s="42">
        <v>86011332</v>
      </c>
      <c r="H196" s="45">
        <v>3053360</v>
      </c>
      <c r="I196" s="53">
        <f t="shared" si="24"/>
        <v>82957972</v>
      </c>
      <c r="J196" s="30">
        <v>731802</v>
      </c>
      <c r="K196" s="46"/>
      <c r="L196" s="56">
        <f t="shared" si="25"/>
        <v>731802</v>
      </c>
      <c r="M196" s="8">
        <f t="shared" si="26"/>
        <v>83689774</v>
      </c>
      <c r="N196" s="35">
        <v>2.14E-4</v>
      </c>
      <c r="O196" s="25">
        <f t="shared" si="27"/>
        <v>17909.611636000001</v>
      </c>
      <c r="P196" s="30">
        <v>5453172</v>
      </c>
      <c r="Q196" s="45">
        <v>0</v>
      </c>
      <c r="R196" s="50">
        <f t="shared" si="28"/>
        <v>5453172</v>
      </c>
      <c r="S196" s="4">
        <v>2.4000000000000001E-4</v>
      </c>
      <c r="T196" s="5">
        <f t="shared" si="29"/>
        <v>1308.7612799999999</v>
      </c>
      <c r="U196" s="14">
        <f t="shared" si="30"/>
        <v>19218.372916</v>
      </c>
    </row>
    <row r="197" spans="1:21" ht="15.75" x14ac:dyDescent="0.25">
      <c r="A197" s="6" t="s">
        <v>56</v>
      </c>
      <c r="B197" s="10" t="s">
        <v>99</v>
      </c>
      <c r="C197" s="2" t="s">
        <v>37</v>
      </c>
      <c r="D197" s="3">
        <v>93</v>
      </c>
      <c r="E197" s="3">
        <v>8001</v>
      </c>
      <c r="F197" s="38">
        <v>1</v>
      </c>
      <c r="G197" s="42">
        <v>86011332</v>
      </c>
      <c r="H197" s="45">
        <v>3053360</v>
      </c>
      <c r="I197" s="53">
        <f t="shared" si="24"/>
        <v>82957972</v>
      </c>
      <c r="J197" s="30">
        <v>731802</v>
      </c>
      <c r="K197" s="46"/>
      <c r="L197" s="56">
        <f t="shared" si="25"/>
        <v>731802</v>
      </c>
      <c r="M197" s="8">
        <f t="shared" si="26"/>
        <v>83689774</v>
      </c>
      <c r="N197" s="35">
        <v>2.1499999999999999E-4</v>
      </c>
      <c r="O197" s="25">
        <f t="shared" si="27"/>
        <v>17993.30141</v>
      </c>
      <c r="P197" s="30">
        <v>5453172</v>
      </c>
      <c r="Q197" s="45">
        <v>0</v>
      </c>
      <c r="R197" s="50">
        <f t="shared" si="28"/>
        <v>5453172</v>
      </c>
      <c r="S197" s="4">
        <v>2.41E-4</v>
      </c>
      <c r="T197" s="5">
        <f t="shared" si="29"/>
        <v>1314.2144519999999</v>
      </c>
      <c r="U197" s="14">
        <f t="shared" si="30"/>
        <v>19307.515862</v>
      </c>
    </row>
    <row r="198" spans="1:21" ht="15.75" x14ac:dyDescent="0.25">
      <c r="A198" s="6" t="s">
        <v>56</v>
      </c>
      <c r="B198" s="10" t="s">
        <v>99</v>
      </c>
      <c r="C198" s="2" t="s">
        <v>30</v>
      </c>
      <c r="D198" s="3">
        <v>93</v>
      </c>
      <c r="E198" s="3">
        <v>8001</v>
      </c>
      <c r="F198" s="38">
        <v>1</v>
      </c>
      <c r="G198" s="42">
        <v>86011332</v>
      </c>
      <c r="H198" s="45">
        <v>3053360</v>
      </c>
      <c r="I198" s="53">
        <f t="shared" si="24"/>
        <v>82957972</v>
      </c>
      <c r="J198" s="30">
        <v>731802</v>
      </c>
      <c r="K198" s="46"/>
      <c r="L198" s="56">
        <f t="shared" si="25"/>
        <v>731802</v>
      </c>
      <c r="M198" s="8">
        <f t="shared" si="26"/>
        <v>83689774</v>
      </c>
      <c r="N198" s="35">
        <v>0</v>
      </c>
      <c r="O198" s="25">
        <f t="shared" si="27"/>
        <v>0</v>
      </c>
      <c r="P198" s="30">
        <v>5453172</v>
      </c>
      <c r="Q198" s="45">
        <v>0</v>
      </c>
      <c r="R198" s="50">
        <f t="shared" si="28"/>
        <v>5453172</v>
      </c>
      <c r="S198" s="4">
        <v>0</v>
      </c>
      <c r="T198" s="5">
        <f t="shared" si="29"/>
        <v>0</v>
      </c>
      <c r="U198" s="14">
        <f t="shared" si="30"/>
        <v>0</v>
      </c>
    </row>
    <row r="199" spans="1:21" ht="15.75" x14ac:dyDescent="0.25">
      <c r="A199" s="6" t="s">
        <v>56</v>
      </c>
      <c r="B199" s="10" t="s">
        <v>99</v>
      </c>
      <c r="C199" s="2" t="s">
        <v>31</v>
      </c>
      <c r="D199" s="3">
        <v>93</v>
      </c>
      <c r="E199" s="3">
        <v>8001</v>
      </c>
      <c r="F199" s="38">
        <v>1</v>
      </c>
      <c r="G199" s="42">
        <v>86011332</v>
      </c>
      <c r="H199" s="45">
        <v>3053360</v>
      </c>
      <c r="I199" s="53">
        <f t="shared" si="24"/>
        <v>82957972</v>
      </c>
      <c r="J199" s="30">
        <v>731802</v>
      </c>
      <c r="K199" s="46"/>
      <c r="L199" s="56">
        <f t="shared" si="25"/>
        <v>731802</v>
      </c>
      <c r="M199" s="8">
        <f t="shared" si="26"/>
        <v>83689774</v>
      </c>
      <c r="N199" s="35">
        <v>1.6000000000000001E-4</v>
      </c>
      <c r="O199" s="25">
        <f t="shared" si="27"/>
        <v>13390.363840000002</v>
      </c>
      <c r="P199" s="30">
        <v>5453172</v>
      </c>
      <c r="Q199" s="45">
        <v>0</v>
      </c>
      <c r="R199" s="50">
        <f t="shared" si="28"/>
        <v>5453172</v>
      </c>
      <c r="S199" s="4">
        <v>1.76E-4</v>
      </c>
      <c r="T199" s="5">
        <f t="shared" si="29"/>
        <v>959.75827199999992</v>
      </c>
      <c r="U199" s="14">
        <f t="shared" si="30"/>
        <v>14350.122112000001</v>
      </c>
    </row>
    <row r="200" spans="1:21" ht="15.75" x14ac:dyDescent="0.25">
      <c r="A200" s="6" t="s">
        <v>56</v>
      </c>
      <c r="B200" s="10" t="s">
        <v>99</v>
      </c>
      <c r="C200" s="2" t="s">
        <v>187</v>
      </c>
      <c r="D200" s="3">
        <v>93</v>
      </c>
      <c r="E200" s="3">
        <v>8001</v>
      </c>
      <c r="F200" s="38">
        <v>1</v>
      </c>
      <c r="G200" s="42">
        <v>86011332</v>
      </c>
      <c r="H200" s="45">
        <v>3053360</v>
      </c>
      <c r="I200" s="53">
        <f t="shared" si="24"/>
        <v>82957972</v>
      </c>
      <c r="J200" s="30">
        <v>731802</v>
      </c>
      <c r="K200" s="46"/>
      <c r="L200" s="56">
        <f t="shared" si="25"/>
        <v>731802</v>
      </c>
      <c r="M200" s="8">
        <f t="shared" si="26"/>
        <v>83689774</v>
      </c>
      <c r="N200" s="35">
        <v>4.6E-5</v>
      </c>
      <c r="O200" s="25">
        <f t="shared" si="27"/>
        <v>3849.7296040000001</v>
      </c>
      <c r="P200" s="30">
        <v>5453172</v>
      </c>
      <c r="Q200" s="45">
        <v>0</v>
      </c>
      <c r="R200" s="50">
        <f t="shared" si="28"/>
        <v>5453172</v>
      </c>
      <c r="S200" s="4">
        <v>2.5999999999999998E-5</v>
      </c>
      <c r="T200" s="5">
        <f t="shared" si="29"/>
        <v>141.78247199999998</v>
      </c>
      <c r="U200" s="14">
        <f t="shared" si="30"/>
        <v>3991.512076</v>
      </c>
    </row>
    <row r="201" spans="1:21" ht="15.75" x14ac:dyDescent="0.25">
      <c r="A201" s="6" t="s">
        <v>56</v>
      </c>
      <c r="B201" s="10" t="s">
        <v>99</v>
      </c>
      <c r="C201" s="2" t="s">
        <v>64</v>
      </c>
      <c r="D201" s="3">
        <v>837</v>
      </c>
      <c r="E201" s="3">
        <v>8001</v>
      </c>
      <c r="F201" s="38">
        <v>1</v>
      </c>
      <c r="G201" s="42">
        <v>0</v>
      </c>
      <c r="H201" s="45"/>
      <c r="I201" s="53">
        <f t="shared" si="24"/>
        <v>0</v>
      </c>
      <c r="J201" s="30">
        <v>297590</v>
      </c>
      <c r="K201" s="45">
        <v>107848</v>
      </c>
      <c r="L201" s="56">
        <f t="shared" si="25"/>
        <v>189742</v>
      </c>
      <c r="M201" s="8">
        <f t="shared" si="26"/>
        <v>189742</v>
      </c>
      <c r="N201" s="35">
        <v>1.4239999999999999E-3</v>
      </c>
      <c r="O201" s="25">
        <f t="shared" si="27"/>
        <v>270.19260800000001</v>
      </c>
      <c r="P201" s="30">
        <v>0</v>
      </c>
      <c r="Q201" s="45">
        <v>0</v>
      </c>
      <c r="R201" s="50">
        <f t="shared" si="28"/>
        <v>0</v>
      </c>
      <c r="S201" s="4">
        <v>1.72E-3</v>
      </c>
      <c r="T201" s="5">
        <f t="shared" si="29"/>
        <v>0</v>
      </c>
      <c r="U201" s="14">
        <f t="shared" si="30"/>
        <v>270.19260800000001</v>
      </c>
    </row>
    <row r="202" spans="1:21" ht="15.75" x14ac:dyDescent="0.25">
      <c r="A202" s="6" t="s">
        <v>56</v>
      </c>
      <c r="B202" s="10" t="s">
        <v>99</v>
      </c>
      <c r="C202" s="2" t="s">
        <v>65</v>
      </c>
      <c r="D202" s="3">
        <v>837</v>
      </c>
      <c r="E202" s="3">
        <v>8001</v>
      </c>
      <c r="F202" s="38">
        <v>1</v>
      </c>
      <c r="G202" s="42">
        <v>0</v>
      </c>
      <c r="H202" s="45"/>
      <c r="I202" s="53">
        <f t="shared" si="24"/>
        <v>0</v>
      </c>
      <c r="J202" s="30">
        <v>297590</v>
      </c>
      <c r="K202" s="45">
        <v>107848</v>
      </c>
      <c r="L202" s="56">
        <f t="shared" si="25"/>
        <v>189742</v>
      </c>
      <c r="M202" s="8">
        <f t="shared" si="26"/>
        <v>189742</v>
      </c>
      <c r="N202" s="35">
        <v>1.4100000000000001E-4</v>
      </c>
      <c r="O202" s="25">
        <f t="shared" si="27"/>
        <v>26.753622000000004</v>
      </c>
      <c r="P202" s="30">
        <v>0</v>
      </c>
      <c r="Q202" s="45">
        <v>0</v>
      </c>
      <c r="R202" s="50">
        <f t="shared" si="28"/>
        <v>0</v>
      </c>
      <c r="S202" s="4">
        <v>1.85E-4</v>
      </c>
      <c r="T202" s="5">
        <f t="shared" si="29"/>
        <v>0</v>
      </c>
      <c r="U202" s="14">
        <f t="shared" si="30"/>
        <v>26.753622000000004</v>
      </c>
    </row>
    <row r="203" spans="1:21" ht="15.75" x14ac:dyDescent="0.25">
      <c r="A203" s="6" t="s">
        <v>56</v>
      </c>
      <c r="B203" s="10" t="s">
        <v>99</v>
      </c>
      <c r="C203" s="2" t="s">
        <v>66</v>
      </c>
      <c r="D203" s="3">
        <v>837</v>
      </c>
      <c r="E203" s="3">
        <v>8001</v>
      </c>
      <c r="F203" s="38">
        <v>1</v>
      </c>
      <c r="G203" s="42">
        <v>0</v>
      </c>
      <c r="H203" s="45"/>
      <c r="I203" s="53">
        <f t="shared" si="24"/>
        <v>0</v>
      </c>
      <c r="J203" s="30">
        <v>297590</v>
      </c>
      <c r="K203" s="45">
        <v>107848</v>
      </c>
      <c r="L203" s="56">
        <f t="shared" si="25"/>
        <v>189742</v>
      </c>
      <c r="M203" s="8">
        <f t="shared" si="26"/>
        <v>189742</v>
      </c>
      <c r="N203" s="35">
        <v>4.7399999999999997E-4</v>
      </c>
      <c r="O203" s="25">
        <f t="shared" si="27"/>
        <v>89.937708000000001</v>
      </c>
      <c r="P203" s="30">
        <v>0</v>
      </c>
      <c r="Q203" s="45">
        <v>0</v>
      </c>
      <c r="R203" s="50">
        <f t="shared" si="28"/>
        <v>0</v>
      </c>
      <c r="S203" s="4">
        <v>4.5800000000000002E-4</v>
      </c>
      <c r="T203" s="5">
        <f t="shared" si="29"/>
        <v>0</v>
      </c>
      <c r="U203" s="14">
        <f t="shared" si="30"/>
        <v>89.937708000000001</v>
      </c>
    </row>
    <row r="204" spans="1:21" ht="15.75" x14ac:dyDescent="0.25">
      <c r="A204" s="6" t="s">
        <v>56</v>
      </c>
      <c r="B204" s="10" t="s">
        <v>99</v>
      </c>
      <c r="C204" s="2" t="s">
        <v>75</v>
      </c>
      <c r="D204" s="3">
        <v>837</v>
      </c>
      <c r="E204" s="3">
        <v>8001</v>
      </c>
      <c r="F204" s="38">
        <v>1</v>
      </c>
      <c r="G204" s="42">
        <v>0</v>
      </c>
      <c r="H204" s="45"/>
      <c r="I204" s="53">
        <f t="shared" si="24"/>
        <v>0</v>
      </c>
      <c r="J204" s="30">
        <v>297590</v>
      </c>
      <c r="K204" s="45">
        <v>107848</v>
      </c>
      <c r="L204" s="56">
        <f t="shared" si="25"/>
        <v>189742</v>
      </c>
      <c r="M204" s="8">
        <f t="shared" si="26"/>
        <v>189742</v>
      </c>
      <c r="N204" s="35">
        <v>7.4250000000000002E-3</v>
      </c>
      <c r="O204" s="25">
        <f t="shared" si="27"/>
        <v>1408.8343500000001</v>
      </c>
      <c r="P204" s="30">
        <v>0</v>
      </c>
      <c r="Q204" s="45">
        <v>0</v>
      </c>
      <c r="R204" s="50">
        <f t="shared" si="28"/>
        <v>0</v>
      </c>
      <c r="S204" s="4">
        <v>7.8079999999999998E-3</v>
      </c>
      <c r="T204" s="5">
        <f t="shared" si="29"/>
        <v>0</v>
      </c>
      <c r="U204" s="14">
        <f t="shared" si="30"/>
        <v>1408.8343500000001</v>
      </c>
    </row>
    <row r="205" spans="1:21" ht="15.75" x14ac:dyDescent="0.25">
      <c r="A205" s="6" t="s">
        <v>56</v>
      </c>
      <c r="B205" s="10" t="s">
        <v>99</v>
      </c>
      <c r="C205" s="2" t="s">
        <v>67</v>
      </c>
      <c r="D205" s="3">
        <v>837</v>
      </c>
      <c r="E205" s="3">
        <v>8001</v>
      </c>
      <c r="F205" s="38">
        <v>1</v>
      </c>
      <c r="G205" s="42">
        <v>0</v>
      </c>
      <c r="H205" s="45"/>
      <c r="I205" s="53">
        <f t="shared" si="24"/>
        <v>0</v>
      </c>
      <c r="J205" s="30">
        <v>297590</v>
      </c>
      <c r="K205" s="45">
        <v>107848</v>
      </c>
      <c r="L205" s="56">
        <f t="shared" si="25"/>
        <v>189742</v>
      </c>
      <c r="M205" s="8">
        <f t="shared" si="26"/>
        <v>189742</v>
      </c>
      <c r="N205" s="35">
        <v>0</v>
      </c>
      <c r="O205" s="25">
        <f t="shared" si="27"/>
        <v>0</v>
      </c>
      <c r="P205" s="30">
        <v>0</v>
      </c>
      <c r="Q205" s="45">
        <v>0</v>
      </c>
      <c r="R205" s="50">
        <f t="shared" si="28"/>
        <v>0</v>
      </c>
      <c r="S205" s="4">
        <v>0</v>
      </c>
      <c r="T205" s="5">
        <f t="shared" si="29"/>
        <v>0</v>
      </c>
      <c r="U205" s="14">
        <f t="shared" si="30"/>
        <v>0</v>
      </c>
    </row>
    <row r="206" spans="1:21" ht="15.75" x14ac:dyDescent="0.25">
      <c r="A206" s="6" t="s">
        <v>56</v>
      </c>
      <c r="B206" s="10" t="s">
        <v>99</v>
      </c>
      <c r="C206" s="2" t="s">
        <v>68</v>
      </c>
      <c r="D206" s="3">
        <v>837</v>
      </c>
      <c r="E206" s="3">
        <v>8001</v>
      </c>
      <c r="F206" s="38">
        <v>1</v>
      </c>
      <c r="G206" s="42">
        <v>0</v>
      </c>
      <c r="H206" s="45"/>
      <c r="I206" s="53">
        <f t="shared" si="24"/>
        <v>0</v>
      </c>
      <c r="J206" s="30">
        <v>297590</v>
      </c>
      <c r="K206" s="45">
        <v>107848</v>
      </c>
      <c r="L206" s="56">
        <f t="shared" si="25"/>
        <v>189742</v>
      </c>
      <c r="M206" s="8">
        <f t="shared" si="26"/>
        <v>189742</v>
      </c>
      <c r="N206" s="35">
        <v>8.3999999999999995E-5</v>
      </c>
      <c r="O206" s="25">
        <f t="shared" si="27"/>
        <v>15.938327999999998</v>
      </c>
      <c r="P206" s="30">
        <v>0</v>
      </c>
      <c r="Q206" s="45">
        <v>0</v>
      </c>
      <c r="R206" s="50">
        <f t="shared" si="28"/>
        <v>0</v>
      </c>
      <c r="S206" s="4">
        <v>9.3999999999999994E-5</v>
      </c>
      <c r="T206" s="5">
        <f t="shared" si="29"/>
        <v>0</v>
      </c>
      <c r="U206" s="14">
        <f t="shared" si="30"/>
        <v>15.938327999999998</v>
      </c>
    </row>
    <row r="207" spans="1:21" ht="15.75" x14ac:dyDescent="0.25">
      <c r="A207" s="6" t="s">
        <v>56</v>
      </c>
      <c r="B207" s="10" t="s">
        <v>99</v>
      </c>
      <c r="C207" s="2" t="s">
        <v>69</v>
      </c>
      <c r="D207" s="3">
        <v>837</v>
      </c>
      <c r="E207" s="3">
        <v>8001</v>
      </c>
      <c r="F207" s="38">
        <v>1</v>
      </c>
      <c r="G207" s="42">
        <v>0</v>
      </c>
      <c r="H207" s="45"/>
      <c r="I207" s="53">
        <f t="shared" si="24"/>
        <v>0</v>
      </c>
      <c r="J207" s="30">
        <v>297590</v>
      </c>
      <c r="K207" s="45">
        <v>107848</v>
      </c>
      <c r="L207" s="56">
        <f t="shared" si="25"/>
        <v>189742</v>
      </c>
      <c r="M207" s="8">
        <f t="shared" si="26"/>
        <v>189742</v>
      </c>
      <c r="N207" s="35">
        <v>1.3200000000000001E-4</v>
      </c>
      <c r="O207" s="25">
        <f t="shared" si="27"/>
        <v>25.045944000000002</v>
      </c>
      <c r="P207" s="30">
        <v>0</v>
      </c>
      <c r="Q207" s="45">
        <v>0</v>
      </c>
      <c r="R207" s="50">
        <f t="shared" si="28"/>
        <v>0</v>
      </c>
      <c r="S207" s="4">
        <v>1.46E-4</v>
      </c>
      <c r="T207" s="5">
        <f t="shared" si="29"/>
        <v>0</v>
      </c>
      <c r="U207" s="14">
        <f t="shared" si="30"/>
        <v>25.045944000000002</v>
      </c>
    </row>
    <row r="208" spans="1:21" ht="15.75" x14ac:dyDescent="0.25">
      <c r="A208" s="6" t="s">
        <v>56</v>
      </c>
      <c r="B208" s="10" t="s">
        <v>99</v>
      </c>
      <c r="C208" s="2" t="s">
        <v>76</v>
      </c>
      <c r="D208" s="3">
        <v>837</v>
      </c>
      <c r="E208" s="3">
        <v>8001</v>
      </c>
      <c r="F208" s="38">
        <v>1</v>
      </c>
      <c r="G208" s="42">
        <v>0</v>
      </c>
      <c r="H208" s="45"/>
      <c r="I208" s="53">
        <f t="shared" si="24"/>
        <v>0</v>
      </c>
      <c r="J208" s="30">
        <v>297590</v>
      </c>
      <c r="K208" s="45">
        <v>107848</v>
      </c>
      <c r="L208" s="56">
        <f t="shared" si="25"/>
        <v>189742</v>
      </c>
      <c r="M208" s="8">
        <f t="shared" si="26"/>
        <v>189742</v>
      </c>
      <c r="N208" s="35">
        <v>2.6699999999999998E-4</v>
      </c>
      <c r="O208" s="25">
        <f t="shared" si="27"/>
        <v>50.661113999999998</v>
      </c>
      <c r="P208" s="30">
        <v>0</v>
      </c>
      <c r="Q208" s="45">
        <v>0</v>
      </c>
      <c r="R208" s="50">
        <f t="shared" si="28"/>
        <v>0</v>
      </c>
      <c r="S208" s="4">
        <v>2.9500000000000001E-4</v>
      </c>
      <c r="T208" s="5">
        <f t="shared" si="29"/>
        <v>0</v>
      </c>
      <c r="U208" s="14">
        <f t="shared" si="30"/>
        <v>50.661113999999998</v>
      </c>
    </row>
    <row r="209" spans="1:21" ht="15.75" x14ac:dyDescent="0.25">
      <c r="A209" s="6" t="s">
        <v>56</v>
      </c>
      <c r="B209" s="10" t="s">
        <v>99</v>
      </c>
      <c r="C209" s="2" t="s">
        <v>77</v>
      </c>
      <c r="D209" s="3">
        <v>837</v>
      </c>
      <c r="E209" s="3">
        <v>8001</v>
      </c>
      <c r="F209" s="38">
        <v>1</v>
      </c>
      <c r="G209" s="42">
        <v>0</v>
      </c>
      <c r="H209" s="45"/>
      <c r="I209" s="53">
        <f t="shared" si="24"/>
        <v>0</v>
      </c>
      <c r="J209" s="30">
        <v>297590</v>
      </c>
      <c r="K209" s="45">
        <v>107848</v>
      </c>
      <c r="L209" s="56">
        <f t="shared" si="25"/>
        <v>189742</v>
      </c>
      <c r="M209" s="8">
        <f t="shared" si="26"/>
        <v>189742</v>
      </c>
      <c r="N209" s="35">
        <v>2.3969999999999998E-3</v>
      </c>
      <c r="O209" s="25">
        <f t="shared" si="27"/>
        <v>454.81157399999995</v>
      </c>
      <c r="P209" s="30">
        <v>0</v>
      </c>
      <c r="Q209" s="45">
        <v>0</v>
      </c>
      <c r="R209" s="50">
        <f t="shared" si="28"/>
        <v>0</v>
      </c>
      <c r="S209" s="4">
        <v>2.6510000000000001E-3</v>
      </c>
      <c r="T209" s="5">
        <f t="shared" si="29"/>
        <v>0</v>
      </c>
      <c r="U209" s="14">
        <f t="shared" si="30"/>
        <v>454.81157399999995</v>
      </c>
    </row>
    <row r="210" spans="1:21" ht="15.75" x14ac:dyDescent="0.25">
      <c r="A210" s="6" t="s">
        <v>56</v>
      </c>
      <c r="B210" s="10" t="s">
        <v>99</v>
      </c>
      <c r="C210" s="2" t="s">
        <v>71</v>
      </c>
      <c r="D210" s="3">
        <v>837</v>
      </c>
      <c r="E210" s="3">
        <v>8001</v>
      </c>
      <c r="F210" s="38">
        <v>1</v>
      </c>
      <c r="G210" s="42">
        <v>0</v>
      </c>
      <c r="H210" s="45"/>
      <c r="I210" s="53">
        <f t="shared" si="24"/>
        <v>0</v>
      </c>
      <c r="J210" s="30">
        <v>297590</v>
      </c>
      <c r="K210" s="45">
        <v>107848</v>
      </c>
      <c r="L210" s="56">
        <f t="shared" si="25"/>
        <v>189742</v>
      </c>
      <c r="M210" s="8">
        <f t="shared" si="26"/>
        <v>189742</v>
      </c>
      <c r="N210" s="35">
        <v>8.2000000000000001E-5</v>
      </c>
      <c r="O210" s="25">
        <f t="shared" si="27"/>
        <v>15.558844000000001</v>
      </c>
      <c r="P210" s="30">
        <v>0</v>
      </c>
      <c r="Q210" s="45">
        <v>0</v>
      </c>
      <c r="R210" s="50">
        <f t="shared" si="28"/>
        <v>0</v>
      </c>
      <c r="S210" s="4">
        <v>9.2E-5</v>
      </c>
      <c r="T210" s="5">
        <f t="shared" si="29"/>
        <v>0</v>
      </c>
      <c r="U210" s="14">
        <f t="shared" si="30"/>
        <v>15.558844000000001</v>
      </c>
    </row>
    <row r="211" spans="1:21" ht="15.75" x14ac:dyDescent="0.25">
      <c r="A211" s="6" t="s">
        <v>56</v>
      </c>
      <c r="B211" s="10" t="s">
        <v>99</v>
      </c>
      <c r="C211" s="2" t="s">
        <v>99</v>
      </c>
      <c r="D211" s="3">
        <v>837</v>
      </c>
      <c r="E211" s="3">
        <v>8001</v>
      </c>
      <c r="F211" s="38">
        <v>1</v>
      </c>
      <c r="G211" s="42">
        <v>0</v>
      </c>
      <c r="H211" s="45"/>
      <c r="I211" s="53">
        <f t="shared" si="24"/>
        <v>0</v>
      </c>
      <c r="J211" s="30">
        <v>297590</v>
      </c>
      <c r="K211" s="45">
        <v>107848</v>
      </c>
      <c r="L211" s="56">
        <f t="shared" si="25"/>
        <v>189742</v>
      </c>
      <c r="M211" s="8">
        <f t="shared" si="26"/>
        <v>189742</v>
      </c>
      <c r="N211" s="35">
        <v>0</v>
      </c>
      <c r="O211" s="25">
        <f t="shared" si="27"/>
        <v>0</v>
      </c>
      <c r="P211" s="30">
        <v>0</v>
      </c>
      <c r="Q211" s="45">
        <v>0</v>
      </c>
      <c r="R211" s="50">
        <f t="shared" si="28"/>
        <v>0</v>
      </c>
      <c r="S211" s="4">
        <v>0</v>
      </c>
      <c r="T211" s="5">
        <f t="shared" si="29"/>
        <v>0</v>
      </c>
      <c r="U211" s="14">
        <f t="shared" si="30"/>
        <v>0</v>
      </c>
    </row>
    <row r="212" spans="1:21" ht="15.75" x14ac:dyDescent="0.25">
      <c r="A212" s="6" t="s">
        <v>56</v>
      </c>
      <c r="B212" s="10" t="s">
        <v>99</v>
      </c>
      <c r="C212" s="2" t="s">
        <v>72</v>
      </c>
      <c r="D212" s="3">
        <v>837</v>
      </c>
      <c r="E212" s="3">
        <v>8001</v>
      </c>
      <c r="F212" s="38">
        <v>1</v>
      </c>
      <c r="G212" s="42">
        <v>0</v>
      </c>
      <c r="H212" s="45"/>
      <c r="I212" s="53">
        <f t="shared" si="24"/>
        <v>0</v>
      </c>
      <c r="J212" s="30">
        <v>297590</v>
      </c>
      <c r="K212" s="45">
        <v>107848</v>
      </c>
      <c r="L212" s="56">
        <f t="shared" si="25"/>
        <v>189742</v>
      </c>
      <c r="M212" s="8">
        <f t="shared" si="26"/>
        <v>189742</v>
      </c>
      <c r="N212" s="35">
        <v>1.36E-4</v>
      </c>
      <c r="O212" s="25">
        <f t="shared" si="27"/>
        <v>25.804911999999998</v>
      </c>
      <c r="P212" s="30">
        <v>0</v>
      </c>
      <c r="Q212" s="45">
        <v>0</v>
      </c>
      <c r="R212" s="50">
        <f t="shared" si="28"/>
        <v>0</v>
      </c>
      <c r="S212" s="4">
        <v>1.35E-4</v>
      </c>
      <c r="T212" s="5">
        <f t="shared" si="29"/>
        <v>0</v>
      </c>
      <c r="U212" s="14">
        <f t="shared" si="30"/>
        <v>25.804911999999998</v>
      </c>
    </row>
    <row r="213" spans="1:21" ht="15.75" x14ac:dyDescent="0.25">
      <c r="A213" s="6" t="s">
        <v>56</v>
      </c>
      <c r="B213" s="10" t="s">
        <v>99</v>
      </c>
      <c r="C213" s="2" t="s">
        <v>73</v>
      </c>
      <c r="D213" s="3">
        <v>837</v>
      </c>
      <c r="E213" s="3">
        <v>8001</v>
      </c>
      <c r="F213" s="38">
        <v>1</v>
      </c>
      <c r="G213" s="42">
        <v>0</v>
      </c>
      <c r="H213" s="45"/>
      <c r="I213" s="53">
        <f t="shared" si="24"/>
        <v>0</v>
      </c>
      <c r="J213" s="30">
        <v>297590</v>
      </c>
      <c r="K213" s="45">
        <v>107848</v>
      </c>
      <c r="L213" s="56">
        <f t="shared" si="25"/>
        <v>189742</v>
      </c>
      <c r="M213" s="8">
        <f t="shared" si="26"/>
        <v>189742</v>
      </c>
      <c r="N213" s="35">
        <v>1.2E-5</v>
      </c>
      <c r="O213" s="25">
        <f t="shared" si="27"/>
        <v>2.276904</v>
      </c>
      <c r="P213" s="30">
        <v>0</v>
      </c>
      <c r="Q213" s="45">
        <v>0</v>
      </c>
      <c r="R213" s="50">
        <f t="shared" si="28"/>
        <v>0</v>
      </c>
      <c r="S213" s="4">
        <v>1.2E-5</v>
      </c>
      <c r="T213" s="5">
        <f t="shared" si="29"/>
        <v>0</v>
      </c>
      <c r="U213" s="14">
        <f t="shared" si="30"/>
        <v>2.276904</v>
      </c>
    </row>
    <row r="214" spans="1:21" ht="15.75" x14ac:dyDescent="0.25">
      <c r="A214" s="6" t="s">
        <v>56</v>
      </c>
      <c r="B214" s="10" t="s">
        <v>99</v>
      </c>
      <c r="C214" s="2" t="s">
        <v>74</v>
      </c>
      <c r="D214" s="3">
        <v>837</v>
      </c>
      <c r="E214" s="3">
        <v>8001</v>
      </c>
      <c r="F214" s="38">
        <v>1</v>
      </c>
      <c r="G214" s="42">
        <v>0</v>
      </c>
      <c r="H214" s="45"/>
      <c r="I214" s="53">
        <f t="shared" si="24"/>
        <v>0</v>
      </c>
      <c r="J214" s="30">
        <v>297590</v>
      </c>
      <c r="K214" s="45">
        <v>107848</v>
      </c>
      <c r="L214" s="56">
        <f t="shared" si="25"/>
        <v>189742</v>
      </c>
      <c r="M214" s="8">
        <f t="shared" si="26"/>
        <v>189742</v>
      </c>
      <c r="N214" s="35">
        <v>2.14E-4</v>
      </c>
      <c r="O214" s="25">
        <f t="shared" si="27"/>
        <v>40.604787999999999</v>
      </c>
      <c r="P214" s="30">
        <v>0</v>
      </c>
      <c r="Q214" s="45">
        <v>0</v>
      </c>
      <c r="R214" s="50">
        <f t="shared" si="28"/>
        <v>0</v>
      </c>
      <c r="S214" s="4">
        <v>2.4000000000000001E-4</v>
      </c>
      <c r="T214" s="5">
        <f t="shared" si="29"/>
        <v>0</v>
      </c>
      <c r="U214" s="14">
        <f t="shared" si="30"/>
        <v>40.604787999999999</v>
      </c>
    </row>
    <row r="215" spans="1:21" ht="15.75" x14ac:dyDescent="0.25">
      <c r="A215" s="6" t="s">
        <v>56</v>
      </c>
      <c r="B215" s="10" t="s">
        <v>99</v>
      </c>
      <c r="C215" s="2" t="s">
        <v>37</v>
      </c>
      <c r="D215" s="3">
        <v>837</v>
      </c>
      <c r="E215" s="3">
        <v>8001</v>
      </c>
      <c r="F215" s="38">
        <v>1</v>
      </c>
      <c r="G215" s="42">
        <v>0</v>
      </c>
      <c r="H215" s="45"/>
      <c r="I215" s="53">
        <f t="shared" si="24"/>
        <v>0</v>
      </c>
      <c r="J215" s="30">
        <v>297590</v>
      </c>
      <c r="K215" s="45">
        <v>107848</v>
      </c>
      <c r="L215" s="56">
        <f t="shared" si="25"/>
        <v>189742</v>
      </c>
      <c r="M215" s="8">
        <f t="shared" si="26"/>
        <v>189742</v>
      </c>
      <c r="N215" s="35">
        <v>2.1499999999999999E-4</v>
      </c>
      <c r="O215" s="25">
        <f t="shared" si="27"/>
        <v>40.794530000000002</v>
      </c>
      <c r="P215" s="30">
        <v>0</v>
      </c>
      <c r="Q215" s="45">
        <v>0</v>
      </c>
      <c r="R215" s="50">
        <f t="shared" si="28"/>
        <v>0</v>
      </c>
      <c r="S215" s="4">
        <v>2.41E-4</v>
      </c>
      <c r="T215" s="5">
        <f t="shared" si="29"/>
        <v>0</v>
      </c>
      <c r="U215" s="14">
        <f t="shared" si="30"/>
        <v>40.794530000000002</v>
      </c>
    </row>
    <row r="216" spans="1:21" ht="15.75" x14ac:dyDescent="0.25">
      <c r="A216" s="6" t="s">
        <v>56</v>
      </c>
      <c r="B216" s="10" t="s">
        <v>99</v>
      </c>
      <c r="C216" s="2" t="s">
        <v>30</v>
      </c>
      <c r="D216" s="3">
        <v>837</v>
      </c>
      <c r="E216" s="3">
        <v>8001</v>
      </c>
      <c r="F216" s="38">
        <v>1</v>
      </c>
      <c r="G216" s="42">
        <v>0</v>
      </c>
      <c r="H216" s="45"/>
      <c r="I216" s="53">
        <f t="shared" si="24"/>
        <v>0</v>
      </c>
      <c r="J216" s="30">
        <v>297590</v>
      </c>
      <c r="K216" s="45">
        <v>107848</v>
      </c>
      <c r="L216" s="56">
        <f t="shared" si="25"/>
        <v>189742</v>
      </c>
      <c r="M216" s="8">
        <f t="shared" si="26"/>
        <v>189742</v>
      </c>
      <c r="N216" s="35">
        <v>0</v>
      </c>
      <c r="O216" s="25">
        <f t="shared" si="27"/>
        <v>0</v>
      </c>
      <c r="P216" s="30">
        <v>0</v>
      </c>
      <c r="Q216" s="45">
        <v>0</v>
      </c>
      <c r="R216" s="50">
        <f t="shared" si="28"/>
        <v>0</v>
      </c>
      <c r="S216" s="4">
        <v>0</v>
      </c>
      <c r="T216" s="5">
        <f t="shared" si="29"/>
        <v>0</v>
      </c>
      <c r="U216" s="14">
        <f t="shared" si="30"/>
        <v>0</v>
      </c>
    </row>
    <row r="217" spans="1:21" ht="15.75" x14ac:dyDescent="0.25">
      <c r="A217" s="6" t="s">
        <v>56</v>
      </c>
      <c r="B217" s="10" t="s">
        <v>99</v>
      </c>
      <c r="C217" s="2" t="s">
        <v>31</v>
      </c>
      <c r="D217" s="3">
        <v>837</v>
      </c>
      <c r="E217" s="3">
        <v>8001</v>
      </c>
      <c r="F217" s="38">
        <v>1</v>
      </c>
      <c r="G217" s="42">
        <v>0</v>
      </c>
      <c r="H217" s="45"/>
      <c r="I217" s="53">
        <f t="shared" si="24"/>
        <v>0</v>
      </c>
      <c r="J217" s="30">
        <v>297590</v>
      </c>
      <c r="K217" s="45">
        <v>107848</v>
      </c>
      <c r="L217" s="56">
        <f t="shared" si="25"/>
        <v>189742</v>
      </c>
      <c r="M217" s="8">
        <f t="shared" si="26"/>
        <v>189742</v>
      </c>
      <c r="N217" s="35">
        <v>1.6000000000000001E-4</v>
      </c>
      <c r="O217" s="25">
        <f t="shared" si="27"/>
        <v>30.358720000000002</v>
      </c>
      <c r="P217" s="30">
        <v>0</v>
      </c>
      <c r="Q217" s="45">
        <v>0</v>
      </c>
      <c r="R217" s="50">
        <f t="shared" si="28"/>
        <v>0</v>
      </c>
      <c r="S217" s="4">
        <v>1.76E-4</v>
      </c>
      <c r="T217" s="5">
        <f t="shared" si="29"/>
        <v>0</v>
      </c>
      <c r="U217" s="14">
        <f t="shared" si="30"/>
        <v>30.358720000000002</v>
      </c>
    </row>
    <row r="218" spans="1:21" ht="15.75" x14ac:dyDescent="0.25">
      <c r="A218" s="6" t="s">
        <v>56</v>
      </c>
      <c r="B218" s="10" t="s">
        <v>99</v>
      </c>
      <c r="C218" s="2" t="s">
        <v>187</v>
      </c>
      <c r="D218" s="3">
        <v>837</v>
      </c>
      <c r="E218" s="3">
        <v>8001</v>
      </c>
      <c r="F218" s="38">
        <v>1</v>
      </c>
      <c r="G218" s="42">
        <v>0</v>
      </c>
      <c r="H218" s="45"/>
      <c r="I218" s="53">
        <f t="shared" si="24"/>
        <v>0</v>
      </c>
      <c r="J218" s="30">
        <v>297590</v>
      </c>
      <c r="K218" s="45">
        <v>107848</v>
      </c>
      <c r="L218" s="56">
        <f t="shared" si="25"/>
        <v>189742</v>
      </c>
      <c r="M218" s="8">
        <f t="shared" si="26"/>
        <v>189742</v>
      </c>
      <c r="N218" s="35">
        <v>4.6E-5</v>
      </c>
      <c r="O218" s="25">
        <f t="shared" si="27"/>
        <v>8.7281320000000004</v>
      </c>
      <c r="P218" s="30">
        <v>0</v>
      </c>
      <c r="Q218" s="45">
        <v>0</v>
      </c>
      <c r="R218" s="50">
        <f t="shared" si="28"/>
        <v>0</v>
      </c>
      <c r="S218" s="4">
        <v>2.5999999999999998E-5</v>
      </c>
      <c r="T218" s="5">
        <f t="shared" si="29"/>
        <v>0</v>
      </c>
      <c r="U218" s="14">
        <f t="shared" si="30"/>
        <v>8.7281320000000004</v>
      </c>
    </row>
    <row r="219" spans="1:21" ht="15.75" x14ac:dyDescent="0.25">
      <c r="A219" s="6" t="s">
        <v>56</v>
      </c>
      <c r="B219" s="10" t="s">
        <v>100</v>
      </c>
      <c r="C219" s="2" t="s">
        <v>64</v>
      </c>
      <c r="D219" s="3">
        <v>246</v>
      </c>
      <c r="E219" s="3">
        <v>8012</v>
      </c>
      <c r="F219" s="38">
        <v>1</v>
      </c>
      <c r="G219" s="42">
        <v>17136565</v>
      </c>
      <c r="H219" s="45">
        <v>2057529</v>
      </c>
      <c r="I219" s="53">
        <f t="shared" si="24"/>
        <v>15079036</v>
      </c>
      <c r="J219" s="30">
        <v>111866</v>
      </c>
      <c r="K219" s="46"/>
      <c r="L219" s="56">
        <f t="shared" si="25"/>
        <v>111866</v>
      </c>
      <c r="M219" s="8">
        <f t="shared" si="26"/>
        <v>15190902</v>
      </c>
      <c r="N219" s="35">
        <v>1.4239999999999999E-3</v>
      </c>
      <c r="O219" s="25">
        <f t="shared" si="27"/>
        <v>21631.844448</v>
      </c>
      <c r="P219" s="30">
        <v>1904798</v>
      </c>
      <c r="Q219" s="45">
        <v>8841</v>
      </c>
      <c r="R219" s="50">
        <f t="shared" si="28"/>
        <v>1895957</v>
      </c>
      <c r="S219" s="4">
        <v>1.72E-3</v>
      </c>
      <c r="T219" s="5">
        <f t="shared" si="29"/>
        <v>3261.0460399999997</v>
      </c>
      <c r="U219" s="14">
        <f t="shared" si="30"/>
        <v>24892.890488000001</v>
      </c>
    </row>
    <row r="220" spans="1:21" ht="15.75" x14ac:dyDescent="0.25">
      <c r="A220" s="6" t="s">
        <v>56</v>
      </c>
      <c r="B220" s="10" t="s">
        <v>100</v>
      </c>
      <c r="C220" s="2" t="s">
        <v>65</v>
      </c>
      <c r="D220" s="3">
        <v>246</v>
      </c>
      <c r="E220" s="3">
        <v>8012</v>
      </c>
      <c r="F220" s="38">
        <v>1</v>
      </c>
      <c r="G220" s="42">
        <v>17136565</v>
      </c>
      <c r="H220" s="45">
        <v>2057529</v>
      </c>
      <c r="I220" s="53">
        <f t="shared" si="24"/>
        <v>15079036</v>
      </c>
      <c r="J220" s="30">
        <v>111866</v>
      </c>
      <c r="K220" s="46"/>
      <c r="L220" s="56">
        <f t="shared" si="25"/>
        <v>111866</v>
      </c>
      <c r="M220" s="8">
        <f t="shared" si="26"/>
        <v>15190902</v>
      </c>
      <c r="N220" s="35">
        <v>1.4100000000000001E-4</v>
      </c>
      <c r="O220" s="25">
        <f t="shared" si="27"/>
        <v>2141.9171820000001</v>
      </c>
      <c r="P220" s="30">
        <v>1904798</v>
      </c>
      <c r="Q220" s="45">
        <v>8841</v>
      </c>
      <c r="R220" s="50">
        <f t="shared" si="28"/>
        <v>1895957</v>
      </c>
      <c r="S220" s="4">
        <v>1.85E-4</v>
      </c>
      <c r="T220" s="5">
        <f t="shared" si="29"/>
        <v>350.75204500000001</v>
      </c>
      <c r="U220" s="14">
        <f t="shared" si="30"/>
        <v>2492.6692270000003</v>
      </c>
    </row>
    <row r="221" spans="1:21" ht="15.75" x14ac:dyDescent="0.25">
      <c r="A221" s="6" t="s">
        <v>56</v>
      </c>
      <c r="B221" s="10" t="s">
        <v>100</v>
      </c>
      <c r="C221" s="2" t="s">
        <v>66</v>
      </c>
      <c r="D221" s="3">
        <v>246</v>
      </c>
      <c r="E221" s="3">
        <v>8012</v>
      </c>
      <c r="F221" s="38">
        <v>1</v>
      </c>
      <c r="G221" s="42">
        <v>17136565</v>
      </c>
      <c r="H221" s="45">
        <v>2057529</v>
      </c>
      <c r="I221" s="53">
        <f t="shared" si="24"/>
        <v>15079036</v>
      </c>
      <c r="J221" s="30">
        <v>111866</v>
      </c>
      <c r="K221" s="46"/>
      <c r="L221" s="56">
        <f t="shared" si="25"/>
        <v>111866</v>
      </c>
      <c r="M221" s="8">
        <f t="shared" si="26"/>
        <v>15190902</v>
      </c>
      <c r="N221" s="35">
        <v>4.7399999999999997E-4</v>
      </c>
      <c r="O221" s="25">
        <f t="shared" si="27"/>
        <v>7200.4875480000001</v>
      </c>
      <c r="P221" s="30">
        <v>1904798</v>
      </c>
      <c r="Q221" s="45">
        <v>8841</v>
      </c>
      <c r="R221" s="50">
        <f t="shared" si="28"/>
        <v>1895957</v>
      </c>
      <c r="S221" s="4">
        <v>4.5800000000000002E-4</v>
      </c>
      <c r="T221" s="5">
        <f t="shared" si="29"/>
        <v>868.34830600000009</v>
      </c>
      <c r="U221" s="14">
        <f t="shared" si="30"/>
        <v>8068.8358539999999</v>
      </c>
    </row>
    <row r="222" spans="1:21" ht="15.75" x14ac:dyDescent="0.25">
      <c r="A222" s="6" t="s">
        <v>56</v>
      </c>
      <c r="B222" s="10" t="s">
        <v>100</v>
      </c>
      <c r="C222" s="2" t="s">
        <v>75</v>
      </c>
      <c r="D222" s="3">
        <v>246</v>
      </c>
      <c r="E222" s="3">
        <v>8012</v>
      </c>
      <c r="F222" s="38">
        <v>0.6</v>
      </c>
      <c r="G222" s="42">
        <v>17136565</v>
      </c>
      <c r="H222" s="45">
        <v>2057529</v>
      </c>
      <c r="I222" s="53">
        <f t="shared" si="24"/>
        <v>9047421.5999999996</v>
      </c>
      <c r="J222" s="30">
        <v>111866</v>
      </c>
      <c r="K222" s="46"/>
      <c r="L222" s="56">
        <f t="shared" si="25"/>
        <v>67119.599999999991</v>
      </c>
      <c r="M222" s="8">
        <f t="shared" si="26"/>
        <v>9114541.1999999993</v>
      </c>
      <c r="N222" s="35">
        <v>7.4250000000000002E-3</v>
      </c>
      <c r="O222" s="25">
        <f t="shared" si="27"/>
        <v>67675.468410000001</v>
      </c>
      <c r="P222" s="30">
        <v>1904798</v>
      </c>
      <c r="Q222" s="45">
        <v>8841</v>
      </c>
      <c r="R222" s="50">
        <f t="shared" si="28"/>
        <v>1137574.2</v>
      </c>
      <c r="S222" s="4">
        <v>7.8079999999999998E-3</v>
      </c>
      <c r="T222" s="5">
        <f t="shared" si="29"/>
        <v>8882.1793535999986</v>
      </c>
      <c r="U222" s="14">
        <f t="shared" si="30"/>
        <v>76557.647763600005</v>
      </c>
    </row>
    <row r="223" spans="1:21" ht="15.75" x14ac:dyDescent="0.25">
      <c r="A223" s="6" t="s">
        <v>56</v>
      </c>
      <c r="B223" s="10" t="s">
        <v>100</v>
      </c>
      <c r="C223" s="2" t="s">
        <v>67</v>
      </c>
      <c r="D223" s="3">
        <v>246</v>
      </c>
      <c r="E223" s="3">
        <v>8012</v>
      </c>
      <c r="F223" s="38">
        <v>0.6</v>
      </c>
      <c r="G223" s="42">
        <v>17136565</v>
      </c>
      <c r="H223" s="45">
        <v>2057529</v>
      </c>
      <c r="I223" s="53">
        <f t="shared" si="24"/>
        <v>9047421.5999999996</v>
      </c>
      <c r="J223" s="30">
        <v>111866</v>
      </c>
      <c r="K223" s="46"/>
      <c r="L223" s="56">
        <f t="shared" si="25"/>
        <v>67119.599999999991</v>
      </c>
      <c r="M223" s="8">
        <f t="shared" si="26"/>
        <v>9114541.1999999993</v>
      </c>
      <c r="N223" s="35">
        <v>0</v>
      </c>
      <c r="O223" s="25">
        <f t="shared" si="27"/>
        <v>0</v>
      </c>
      <c r="P223" s="30">
        <v>1904798</v>
      </c>
      <c r="Q223" s="45">
        <v>8841</v>
      </c>
      <c r="R223" s="50">
        <f t="shared" si="28"/>
        <v>1137574.2</v>
      </c>
      <c r="S223" s="4">
        <v>0</v>
      </c>
      <c r="T223" s="5">
        <f t="shared" si="29"/>
        <v>0</v>
      </c>
      <c r="U223" s="14">
        <f t="shared" si="30"/>
        <v>0</v>
      </c>
    </row>
    <row r="224" spans="1:21" ht="15.75" x14ac:dyDescent="0.25">
      <c r="A224" s="6" t="s">
        <v>56</v>
      </c>
      <c r="B224" s="10" t="s">
        <v>100</v>
      </c>
      <c r="C224" s="2" t="s">
        <v>68</v>
      </c>
      <c r="D224" s="3">
        <v>246</v>
      </c>
      <c r="E224" s="3">
        <v>8012</v>
      </c>
      <c r="F224" s="38">
        <v>1</v>
      </c>
      <c r="G224" s="42">
        <v>17136565</v>
      </c>
      <c r="H224" s="45">
        <v>2057529</v>
      </c>
      <c r="I224" s="53">
        <f t="shared" si="24"/>
        <v>15079036</v>
      </c>
      <c r="J224" s="30">
        <v>111866</v>
      </c>
      <c r="K224" s="46"/>
      <c r="L224" s="56">
        <f t="shared" si="25"/>
        <v>111866</v>
      </c>
      <c r="M224" s="8">
        <f t="shared" si="26"/>
        <v>15190902</v>
      </c>
      <c r="N224" s="35">
        <v>8.3999999999999995E-5</v>
      </c>
      <c r="O224" s="25">
        <f t="shared" si="27"/>
        <v>1276.035768</v>
      </c>
      <c r="P224" s="30">
        <v>1904798</v>
      </c>
      <c r="Q224" s="45">
        <v>8841</v>
      </c>
      <c r="R224" s="50">
        <f t="shared" si="28"/>
        <v>1895957</v>
      </c>
      <c r="S224" s="4">
        <v>9.3999999999999994E-5</v>
      </c>
      <c r="T224" s="5">
        <f t="shared" si="29"/>
        <v>178.21995799999999</v>
      </c>
      <c r="U224" s="14">
        <f t="shared" si="30"/>
        <v>1454.2557259999999</v>
      </c>
    </row>
    <row r="225" spans="1:21" ht="15.75" x14ac:dyDescent="0.25">
      <c r="A225" s="6" t="s">
        <v>56</v>
      </c>
      <c r="B225" s="10" t="s">
        <v>100</v>
      </c>
      <c r="C225" s="2" t="s">
        <v>69</v>
      </c>
      <c r="D225" s="3">
        <v>246</v>
      </c>
      <c r="E225" s="3">
        <v>8012</v>
      </c>
      <c r="F225" s="38">
        <v>1</v>
      </c>
      <c r="G225" s="42">
        <v>17136565</v>
      </c>
      <c r="H225" s="45">
        <v>2057529</v>
      </c>
      <c r="I225" s="53">
        <f t="shared" si="24"/>
        <v>15079036</v>
      </c>
      <c r="J225" s="30">
        <v>111866</v>
      </c>
      <c r="K225" s="46"/>
      <c r="L225" s="56">
        <f t="shared" si="25"/>
        <v>111866</v>
      </c>
      <c r="M225" s="8">
        <f t="shared" si="26"/>
        <v>15190902</v>
      </c>
      <c r="N225" s="35">
        <v>1.3200000000000001E-4</v>
      </c>
      <c r="O225" s="25">
        <f t="shared" si="27"/>
        <v>2005.1990640000001</v>
      </c>
      <c r="P225" s="30">
        <v>1904798</v>
      </c>
      <c r="Q225" s="45">
        <v>8841</v>
      </c>
      <c r="R225" s="50">
        <f t="shared" si="28"/>
        <v>1895957</v>
      </c>
      <c r="S225" s="4">
        <v>1.46E-4</v>
      </c>
      <c r="T225" s="5">
        <f t="shared" si="29"/>
        <v>276.80972200000002</v>
      </c>
      <c r="U225" s="14">
        <f t="shared" si="30"/>
        <v>2282.0087860000003</v>
      </c>
    </row>
    <row r="226" spans="1:21" ht="15.75" x14ac:dyDescent="0.25">
      <c r="A226" s="6" t="s">
        <v>56</v>
      </c>
      <c r="B226" s="10" t="s">
        <v>100</v>
      </c>
      <c r="C226" s="2" t="s">
        <v>76</v>
      </c>
      <c r="D226" s="3">
        <v>246</v>
      </c>
      <c r="E226" s="3">
        <v>8012</v>
      </c>
      <c r="F226" s="38">
        <v>1</v>
      </c>
      <c r="G226" s="42">
        <v>17136565</v>
      </c>
      <c r="H226" s="45">
        <v>2057529</v>
      </c>
      <c r="I226" s="53">
        <f t="shared" si="24"/>
        <v>15079036</v>
      </c>
      <c r="J226" s="30">
        <v>111866</v>
      </c>
      <c r="K226" s="46"/>
      <c r="L226" s="56">
        <f t="shared" si="25"/>
        <v>111866</v>
      </c>
      <c r="M226" s="8">
        <f t="shared" si="26"/>
        <v>15190902</v>
      </c>
      <c r="N226" s="35">
        <v>2.6699999999999998E-4</v>
      </c>
      <c r="O226" s="25">
        <f t="shared" si="27"/>
        <v>4055.9708339999997</v>
      </c>
      <c r="P226" s="30">
        <v>1904798</v>
      </c>
      <c r="Q226" s="45">
        <v>8841</v>
      </c>
      <c r="R226" s="50">
        <f t="shared" si="28"/>
        <v>1895957</v>
      </c>
      <c r="S226" s="4">
        <v>2.9500000000000001E-4</v>
      </c>
      <c r="T226" s="5">
        <f t="shared" si="29"/>
        <v>559.30731500000002</v>
      </c>
      <c r="U226" s="14">
        <f t="shared" si="30"/>
        <v>4615.2781489999998</v>
      </c>
    </row>
    <row r="227" spans="1:21" ht="15.75" x14ac:dyDescent="0.25">
      <c r="A227" s="6" t="s">
        <v>56</v>
      </c>
      <c r="B227" s="10" t="s">
        <v>100</v>
      </c>
      <c r="C227" s="2" t="s">
        <v>70</v>
      </c>
      <c r="D227" s="3">
        <v>246</v>
      </c>
      <c r="E227" s="3">
        <v>8012</v>
      </c>
      <c r="F227" s="38">
        <v>1</v>
      </c>
      <c r="G227" s="42">
        <v>17136565</v>
      </c>
      <c r="H227" s="45">
        <v>2057529</v>
      </c>
      <c r="I227" s="53">
        <f t="shared" si="24"/>
        <v>15079036</v>
      </c>
      <c r="J227" s="30">
        <v>111866</v>
      </c>
      <c r="K227" s="46"/>
      <c r="L227" s="56">
        <f t="shared" si="25"/>
        <v>111866</v>
      </c>
      <c r="M227" s="8">
        <f t="shared" si="26"/>
        <v>15190902</v>
      </c>
      <c r="N227" s="35">
        <v>5.0299999999999997E-4</v>
      </c>
      <c r="O227" s="25">
        <f t="shared" si="27"/>
        <v>7641.0237059999999</v>
      </c>
      <c r="P227" s="30">
        <v>1904798</v>
      </c>
      <c r="Q227" s="45">
        <v>8841</v>
      </c>
      <c r="R227" s="50">
        <f t="shared" si="28"/>
        <v>1895957</v>
      </c>
      <c r="S227" s="4">
        <v>5.6400000000000005E-4</v>
      </c>
      <c r="T227" s="5">
        <f t="shared" si="29"/>
        <v>1069.3197480000001</v>
      </c>
      <c r="U227" s="14">
        <f t="shared" si="30"/>
        <v>8710.3434539999998</v>
      </c>
    </row>
    <row r="228" spans="1:21" ht="15.75" x14ac:dyDescent="0.25">
      <c r="A228" s="6" t="s">
        <v>56</v>
      </c>
      <c r="B228" s="10" t="s">
        <v>100</v>
      </c>
      <c r="C228" s="2" t="s">
        <v>77</v>
      </c>
      <c r="D228" s="3">
        <v>246</v>
      </c>
      <c r="E228" s="3">
        <v>8012</v>
      </c>
      <c r="F228" s="38">
        <v>1</v>
      </c>
      <c r="G228" s="42">
        <v>17136565</v>
      </c>
      <c r="H228" s="45">
        <v>2057529</v>
      </c>
      <c r="I228" s="53">
        <f t="shared" si="24"/>
        <v>15079036</v>
      </c>
      <c r="J228" s="30">
        <v>111866</v>
      </c>
      <c r="K228" s="46"/>
      <c r="L228" s="56">
        <f t="shared" si="25"/>
        <v>111866</v>
      </c>
      <c r="M228" s="8">
        <f t="shared" si="26"/>
        <v>15190902</v>
      </c>
      <c r="N228" s="35">
        <v>2.3969999999999998E-3</v>
      </c>
      <c r="O228" s="25">
        <f t="shared" si="27"/>
        <v>36412.592094</v>
      </c>
      <c r="P228" s="30">
        <v>1904798</v>
      </c>
      <c r="Q228" s="45">
        <v>8841</v>
      </c>
      <c r="R228" s="50">
        <f t="shared" si="28"/>
        <v>1895957</v>
      </c>
      <c r="S228" s="4">
        <v>2.6510000000000001E-3</v>
      </c>
      <c r="T228" s="5">
        <f t="shared" si="29"/>
        <v>5026.1820070000003</v>
      </c>
      <c r="U228" s="14">
        <f t="shared" si="30"/>
        <v>41438.774101000003</v>
      </c>
    </row>
    <row r="229" spans="1:21" ht="15.75" x14ac:dyDescent="0.25">
      <c r="A229" s="6" t="s">
        <v>56</v>
      </c>
      <c r="B229" s="10" t="s">
        <v>100</v>
      </c>
      <c r="C229" s="2" t="s">
        <v>71</v>
      </c>
      <c r="D229" s="3">
        <v>246</v>
      </c>
      <c r="E229" s="3">
        <v>8012</v>
      </c>
      <c r="F229" s="38">
        <v>1</v>
      </c>
      <c r="G229" s="42">
        <v>17136565</v>
      </c>
      <c r="H229" s="45">
        <v>2057529</v>
      </c>
      <c r="I229" s="53">
        <f t="shared" si="24"/>
        <v>15079036</v>
      </c>
      <c r="J229" s="30">
        <v>111866</v>
      </c>
      <c r="K229" s="46"/>
      <c r="L229" s="56">
        <f t="shared" si="25"/>
        <v>111866</v>
      </c>
      <c r="M229" s="8">
        <f t="shared" si="26"/>
        <v>15190902</v>
      </c>
      <c r="N229" s="35">
        <v>8.2000000000000001E-5</v>
      </c>
      <c r="O229" s="25">
        <f t="shared" si="27"/>
        <v>1245.6539640000001</v>
      </c>
      <c r="P229" s="30">
        <v>1904798</v>
      </c>
      <c r="Q229" s="45">
        <v>8841</v>
      </c>
      <c r="R229" s="50">
        <f t="shared" si="28"/>
        <v>1895957</v>
      </c>
      <c r="S229" s="4">
        <v>9.2E-5</v>
      </c>
      <c r="T229" s="5">
        <f t="shared" si="29"/>
        <v>174.428044</v>
      </c>
      <c r="U229" s="14">
        <f t="shared" si="30"/>
        <v>1420.0820080000001</v>
      </c>
    </row>
    <row r="230" spans="1:21" ht="15.75" x14ac:dyDescent="0.25">
      <c r="A230" s="6" t="s">
        <v>56</v>
      </c>
      <c r="B230" s="10" t="s">
        <v>100</v>
      </c>
      <c r="C230" s="2" t="s">
        <v>72</v>
      </c>
      <c r="D230" s="3">
        <v>246</v>
      </c>
      <c r="E230" s="3">
        <v>8012</v>
      </c>
      <c r="F230" s="38">
        <v>1</v>
      </c>
      <c r="G230" s="42">
        <v>17136565</v>
      </c>
      <c r="H230" s="45">
        <v>2057529</v>
      </c>
      <c r="I230" s="53">
        <f t="shared" si="24"/>
        <v>15079036</v>
      </c>
      <c r="J230" s="30">
        <v>111866</v>
      </c>
      <c r="K230" s="46"/>
      <c r="L230" s="56">
        <f t="shared" si="25"/>
        <v>111866</v>
      </c>
      <c r="M230" s="8">
        <f t="shared" si="26"/>
        <v>15190902</v>
      </c>
      <c r="N230" s="35">
        <v>1.36E-4</v>
      </c>
      <c r="O230" s="25">
        <f t="shared" si="27"/>
        <v>2065.9626720000001</v>
      </c>
      <c r="P230" s="30">
        <v>1904798</v>
      </c>
      <c r="Q230" s="45">
        <v>8841</v>
      </c>
      <c r="R230" s="50">
        <f t="shared" si="28"/>
        <v>1895957</v>
      </c>
      <c r="S230" s="4">
        <v>1.35E-4</v>
      </c>
      <c r="T230" s="5">
        <f t="shared" si="29"/>
        <v>255.954195</v>
      </c>
      <c r="U230" s="14">
        <f t="shared" si="30"/>
        <v>2321.9168669999999</v>
      </c>
    </row>
    <row r="231" spans="1:21" ht="15.75" x14ac:dyDescent="0.25">
      <c r="A231" s="6" t="s">
        <v>56</v>
      </c>
      <c r="B231" s="10" t="s">
        <v>100</v>
      </c>
      <c r="C231" s="2" t="s">
        <v>73</v>
      </c>
      <c r="D231" s="3">
        <v>246</v>
      </c>
      <c r="E231" s="3">
        <v>8012</v>
      </c>
      <c r="F231" s="38">
        <v>1</v>
      </c>
      <c r="G231" s="42">
        <v>17136565</v>
      </c>
      <c r="H231" s="45">
        <v>2057529</v>
      </c>
      <c r="I231" s="53">
        <f t="shared" si="24"/>
        <v>15079036</v>
      </c>
      <c r="J231" s="30">
        <v>111866</v>
      </c>
      <c r="K231" s="46"/>
      <c r="L231" s="56">
        <f t="shared" si="25"/>
        <v>111866</v>
      </c>
      <c r="M231" s="8">
        <f t="shared" si="26"/>
        <v>15190902</v>
      </c>
      <c r="N231" s="35">
        <v>1.2E-5</v>
      </c>
      <c r="O231" s="25">
        <f t="shared" si="27"/>
        <v>182.29082400000001</v>
      </c>
      <c r="P231" s="30">
        <v>1904798</v>
      </c>
      <c r="Q231" s="45">
        <v>8841</v>
      </c>
      <c r="R231" s="50">
        <f t="shared" si="28"/>
        <v>1895957</v>
      </c>
      <c r="S231" s="4">
        <v>1.2E-5</v>
      </c>
      <c r="T231" s="5">
        <f t="shared" si="29"/>
        <v>22.751484000000001</v>
      </c>
      <c r="U231" s="14">
        <f t="shared" si="30"/>
        <v>205.04230800000002</v>
      </c>
    </row>
    <row r="232" spans="1:21" ht="15.75" x14ac:dyDescent="0.25">
      <c r="A232" s="6" t="s">
        <v>56</v>
      </c>
      <c r="B232" s="10" t="s">
        <v>100</v>
      </c>
      <c r="C232" s="2" t="s">
        <v>74</v>
      </c>
      <c r="D232" s="3">
        <v>246</v>
      </c>
      <c r="E232" s="3">
        <v>8012</v>
      </c>
      <c r="F232" s="38">
        <v>1</v>
      </c>
      <c r="G232" s="42">
        <v>17136565</v>
      </c>
      <c r="H232" s="45">
        <v>2057529</v>
      </c>
      <c r="I232" s="53">
        <f t="shared" si="24"/>
        <v>15079036</v>
      </c>
      <c r="J232" s="30">
        <v>111866</v>
      </c>
      <c r="K232" s="46"/>
      <c r="L232" s="56">
        <f t="shared" si="25"/>
        <v>111866</v>
      </c>
      <c r="M232" s="8">
        <f t="shared" si="26"/>
        <v>15190902</v>
      </c>
      <c r="N232" s="35">
        <v>2.14E-4</v>
      </c>
      <c r="O232" s="25">
        <f t="shared" si="27"/>
        <v>3250.853028</v>
      </c>
      <c r="P232" s="30">
        <v>1904798</v>
      </c>
      <c r="Q232" s="45">
        <v>8841</v>
      </c>
      <c r="R232" s="50">
        <f t="shared" si="28"/>
        <v>1895957</v>
      </c>
      <c r="S232" s="4">
        <v>2.4000000000000001E-4</v>
      </c>
      <c r="T232" s="5">
        <f t="shared" si="29"/>
        <v>455.02967999999998</v>
      </c>
      <c r="U232" s="14">
        <f t="shared" si="30"/>
        <v>3705.8827080000001</v>
      </c>
    </row>
    <row r="233" spans="1:21" ht="15.75" x14ac:dyDescent="0.25">
      <c r="A233" s="6" t="s">
        <v>56</v>
      </c>
      <c r="B233" s="10" t="s">
        <v>100</v>
      </c>
      <c r="C233" s="2" t="s">
        <v>100</v>
      </c>
      <c r="D233" s="3">
        <v>246</v>
      </c>
      <c r="E233" s="3">
        <v>8012</v>
      </c>
      <c r="F233" s="38">
        <v>1</v>
      </c>
      <c r="G233" s="42">
        <v>17136565</v>
      </c>
      <c r="H233" s="45">
        <v>2057529</v>
      </c>
      <c r="I233" s="53">
        <f t="shared" si="24"/>
        <v>15079036</v>
      </c>
      <c r="J233" s="30">
        <v>111866</v>
      </c>
      <c r="K233" s="46"/>
      <c r="L233" s="56">
        <f t="shared" si="25"/>
        <v>111866</v>
      </c>
      <c r="M233" s="8">
        <f t="shared" si="26"/>
        <v>15190902</v>
      </c>
      <c r="N233" s="35">
        <v>0</v>
      </c>
      <c r="O233" s="25">
        <f t="shared" si="27"/>
        <v>0</v>
      </c>
      <c r="P233" s="30">
        <v>1904798</v>
      </c>
      <c r="Q233" s="45">
        <v>8841</v>
      </c>
      <c r="R233" s="50">
        <f t="shared" si="28"/>
        <v>1895957</v>
      </c>
      <c r="S233" s="4">
        <v>0</v>
      </c>
      <c r="T233" s="5">
        <f t="shared" si="29"/>
        <v>0</v>
      </c>
      <c r="U233" s="14">
        <f t="shared" si="30"/>
        <v>0</v>
      </c>
    </row>
    <row r="234" spans="1:21" ht="15.75" x14ac:dyDescent="0.25">
      <c r="A234" s="6" t="s">
        <v>56</v>
      </c>
      <c r="B234" s="10" t="s">
        <v>100</v>
      </c>
      <c r="C234" s="2" t="s">
        <v>37</v>
      </c>
      <c r="D234" s="3">
        <v>246</v>
      </c>
      <c r="E234" s="3">
        <v>8012</v>
      </c>
      <c r="F234" s="38">
        <v>1</v>
      </c>
      <c r="G234" s="42">
        <v>17136565</v>
      </c>
      <c r="H234" s="45">
        <v>2057529</v>
      </c>
      <c r="I234" s="53">
        <f t="shared" si="24"/>
        <v>15079036</v>
      </c>
      <c r="J234" s="30">
        <v>111866</v>
      </c>
      <c r="K234" s="46"/>
      <c r="L234" s="56">
        <f t="shared" si="25"/>
        <v>111866</v>
      </c>
      <c r="M234" s="8">
        <f t="shared" si="26"/>
        <v>15190902</v>
      </c>
      <c r="N234" s="35">
        <v>2.1499999999999999E-4</v>
      </c>
      <c r="O234" s="25">
        <f t="shared" si="27"/>
        <v>3266.0439299999998</v>
      </c>
      <c r="P234" s="30">
        <v>1904798</v>
      </c>
      <c r="Q234" s="45">
        <v>8841</v>
      </c>
      <c r="R234" s="50">
        <f t="shared" si="28"/>
        <v>1895957</v>
      </c>
      <c r="S234" s="4">
        <v>2.41E-4</v>
      </c>
      <c r="T234" s="5">
        <f t="shared" si="29"/>
        <v>456.92563699999999</v>
      </c>
      <c r="U234" s="14">
        <f t="shared" si="30"/>
        <v>3722.9695669999996</v>
      </c>
    </row>
    <row r="235" spans="1:21" ht="15.75" x14ac:dyDescent="0.25">
      <c r="A235" s="6" t="s">
        <v>56</v>
      </c>
      <c r="B235" s="10" t="s">
        <v>100</v>
      </c>
      <c r="C235" s="2" t="s">
        <v>30</v>
      </c>
      <c r="D235" s="3">
        <v>246</v>
      </c>
      <c r="E235" s="3">
        <v>8012</v>
      </c>
      <c r="F235" s="38">
        <v>0.6</v>
      </c>
      <c r="G235" s="42">
        <v>17136565</v>
      </c>
      <c r="H235" s="45">
        <v>2057529</v>
      </c>
      <c r="I235" s="53">
        <f t="shared" si="24"/>
        <v>9047421.5999999996</v>
      </c>
      <c r="J235" s="30">
        <v>111866</v>
      </c>
      <c r="K235" s="46"/>
      <c r="L235" s="56">
        <f t="shared" si="25"/>
        <v>67119.599999999991</v>
      </c>
      <c r="M235" s="8">
        <f t="shared" si="26"/>
        <v>9114541.1999999993</v>
      </c>
      <c r="N235" s="35">
        <v>0</v>
      </c>
      <c r="O235" s="25">
        <f t="shared" si="27"/>
        <v>0</v>
      </c>
      <c r="P235" s="30">
        <v>1904798</v>
      </c>
      <c r="Q235" s="45">
        <v>8841</v>
      </c>
      <c r="R235" s="50">
        <f t="shared" si="28"/>
        <v>1137574.2</v>
      </c>
      <c r="S235" s="4">
        <v>0</v>
      </c>
      <c r="T235" s="5">
        <f t="shared" si="29"/>
        <v>0</v>
      </c>
      <c r="U235" s="14">
        <f t="shared" si="30"/>
        <v>0</v>
      </c>
    </row>
    <row r="236" spans="1:21" ht="15.75" x14ac:dyDescent="0.25">
      <c r="A236" s="6" t="s">
        <v>56</v>
      </c>
      <c r="B236" s="10" t="s">
        <v>100</v>
      </c>
      <c r="C236" s="2" t="s">
        <v>31</v>
      </c>
      <c r="D236" s="3">
        <v>246</v>
      </c>
      <c r="E236" s="3">
        <v>8012</v>
      </c>
      <c r="F236" s="38">
        <v>0.6</v>
      </c>
      <c r="G236" s="42">
        <v>17136565</v>
      </c>
      <c r="H236" s="45">
        <v>2057529</v>
      </c>
      <c r="I236" s="53">
        <f t="shared" si="24"/>
        <v>9047421.5999999996</v>
      </c>
      <c r="J236" s="30">
        <v>111866</v>
      </c>
      <c r="K236" s="46"/>
      <c r="L236" s="56">
        <f t="shared" si="25"/>
        <v>67119.599999999991</v>
      </c>
      <c r="M236" s="8">
        <f t="shared" si="26"/>
        <v>9114541.1999999993</v>
      </c>
      <c r="N236" s="35">
        <v>1.6000000000000001E-4</v>
      </c>
      <c r="O236" s="25">
        <f t="shared" si="27"/>
        <v>1458.3265919999999</v>
      </c>
      <c r="P236" s="30">
        <v>1904798</v>
      </c>
      <c r="Q236" s="45">
        <v>8841</v>
      </c>
      <c r="R236" s="50">
        <f t="shared" si="28"/>
        <v>1137574.2</v>
      </c>
      <c r="S236" s="4">
        <v>1.76E-4</v>
      </c>
      <c r="T236" s="5">
        <f t="shared" si="29"/>
        <v>200.21305919999998</v>
      </c>
      <c r="U236" s="14">
        <f t="shared" si="30"/>
        <v>1658.5396511999998</v>
      </c>
    </row>
    <row r="237" spans="1:21" ht="15.75" x14ac:dyDescent="0.25">
      <c r="A237" s="6" t="s">
        <v>56</v>
      </c>
      <c r="B237" s="10" t="s">
        <v>100</v>
      </c>
      <c r="C237" s="2" t="s">
        <v>187</v>
      </c>
      <c r="D237" s="3">
        <v>246</v>
      </c>
      <c r="E237" s="3">
        <v>8012</v>
      </c>
      <c r="F237" s="38">
        <v>1</v>
      </c>
      <c r="G237" s="42">
        <v>17136565</v>
      </c>
      <c r="H237" s="45">
        <v>2057529</v>
      </c>
      <c r="I237" s="53">
        <f t="shared" si="24"/>
        <v>15079036</v>
      </c>
      <c r="J237" s="30">
        <v>111866</v>
      </c>
      <c r="K237" s="46"/>
      <c r="L237" s="56">
        <f t="shared" si="25"/>
        <v>111866</v>
      </c>
      <c r="M237" s="8">
        <f t="shared" si="26"/>
        <v>15190902</v>
      </c>
      <c r="N237" s="35">
        <v>4.6E-5</v>
      </c>
      <c r="O237" s="25">
        <f t="shared" si="27"/>
        <v>698.78149199999996</v>
      </c>
      <c r="P237" s="30">
        <v>1904798</v>
      </c>
      <c r="Q237" s="45">
        <v>8841</v>
      </c>
      <c r="R237" s="50">
        <f t="shared" si="28"/>
        <v>1895957</v>
      </c>
      <c r="S237" s="4">
        <v>2.5999999999999998E-5</v>
      </c>
      <c r="T237" s="5">
        <f t="shared" si="29"/>
        <v>49.294881999999994</v>
      </c>
      <c r="U237" s="14">
        <f t="shared" si="30"/>
        <v>748.07637399999999</v>
      </c>
    </row>
    <row r="238" spans="1:21" ht="15.75" x14ac:dyDescent="0.25">
      <c r="A238" s="6" t="s">
        <v>56</v>
      </c>
      <c r="B238" s="10" t="s">
        <v>100</v>
      </c>
      <c r="C238" s="2" t="s">
        <v>64</v>
      </c>
      <c r="D238" s="3">
        <v>846</v>
      </c>
      <c r="E238" s="3">
        <v>8012</v>
      </c>
      <c r="F238" s="38">
        <v>1</v>
      </c>
      <c r="G238" s="42">
        <v>0</v>
      </c>
      <c r="H238" s="45"/>
      <c r="I238" s="53">
        <f t="shared" si="24"/>
        <v>0</v>
      </c>
      <c r="J238" s="30">
        <v>55013</v>
      </c>
      <c r="K238" s="45">
        <v>64498</v>
      </c>
      <c r="L238" s="56">
        <f t="shared" si="25"/>
        <v>-9485</v>
      </c>
      <c r="M238" s="8">
        <f t="shared" si="26"/>
        <v>-9485</v>
      </c>
      <c r="N238" s="35">
        <v>1.4239999999999999E-3</v>
      </c>
      <c r="O238" s="25">
        <f t="shared" si="27"/>
        <v>-13.506639999999999</v>
      </c>
      <c r="P238" s="30">
        <v>0</v>
      </c>
      <c r="Q238" s="45">
        <v>0</v>
      </c>
      <c r="R238" s="50">
        <f t="shared" si="28"/>
        <v>0</v>
      </c>
      <c r="S238" s="4">
        <v>1.72E-3</v>
      </c>
      <c r="T238" s="5">
        <f t="shared" si="29"/>
        <v>0</v>
      </c>
      <c r="U238" s="14">
        <f t="shared" si="30"/>
        <v>-13.506639999999999</v>
      </c>
    </row>
    <row r="239" spans="1:21" ht="15.75" x14ac:dyDescent="0.25">
      <c r="A239" s="6" t="s">
        <v>56</v>
      </c>
      <c r="B239" s="10" t="s">
        <v>100</v>
      </c>
      <c r="C239" s="2" t="s">
        <v>65</v>
      </c>
      <c r="D239" s="3">
        <v>846</v>
      </c>
      <c r="E239" s="3">
        <v>8012</v>
      </c>
      <c r="F239" s="38">
        <v>1</v>
      </c>
      <c r="G239" s="42">
        <v>0</v>
      </c>
      <c r="H239" s="45"/>
      <c r="I239" s="53">
        <f t="shared" si="24"/>
        <v>0</v>
      </c>
      <c r="J239" s="30">
        <v>55013</v>
      </c>
      <c r="K239" s="45">
        <v>64498</v>
      </c>
      <c r="L239" s="56">
        <f t="shared" si="25"/>
        <v>-9485</v>
      </c>
      <c r="M239" s="8">
        <f t="shared" si="26"/>
        <v>-9485</v>
      </c>
      <c r="N239" s="35">
        <v>1.4100000000000001E-4</v>
      </c>
      <c r="O239" s="25">
        <f t="shared" si="27"/>
        <v>-1.337385</v>
      </c>
      <c r="P239" s="30">
        <v>0</v>
      </c>
      <c r="Q239" s="45">
        <v>0</v>
      </c>
      <c r="R239" s="50">
        <f t="shared" si="28"/>
        <v>0</v>
      </c>
      <c r="S239" s="4">
        <v>1.85E-4</v>
      </c>
      <c r="T239" s="5">
        <f t="shared" si="29"/>
        <v>0</v>
      </c>
      <c r="U239" s="14">
        <f t="shared" si="30"/>
        <v>-1.337385</v>
      </c>
    </row>
    <row r="240" spans="1:21" ht="15.75" x14ac:dyDescent="0.25">
      <c r="A240" s="6" t="s">
        <v>56</v>
      </c>
      <c r="B240" s="10" t="s">
        <v>100</v>
      </c>
      <c r="C240" s="2" t="s">
        <v>66</v>
      </c>
      <c r="D240" s="3">
        <v>846</v>
      </c>
      <c r="E240" s="3">
        <v>8012</v>
      </c>
      <c r="F240" s="38">
        <v>1</v>
      </c>
      <c r="G240" s="42">
        <v>0</v>
      </c>
      <c r="H240" s="45"/>
      <c r="I240" s="53">
        <f t="shared" si="24"/>
        <v>0</v>
      </c>
      <c r="J240" s="30">
        <v>55013</v>
      </c>
      <c r="K240" s="45">
        <v>64498</v>
      </c>
      <c r="L240" s="56">
        <f t="shared" si="25"/>
        <v>-9485</v>
      </c>
      <c r="M240" s="8">
        <f t="shared" si="26"/>
        <v>-9485</v>
      </c>
      <c r="N240" s="35">
        <v>4.7399999999999997E-4</v>
      </c>
      <c r="O240" s="25">
        <f t="shared" si="27"/>
        <v>-4.4958900000000002</v>
      </c>
      <c r="P240" s="30">
        <v>0</v>
      </c>
      <c r="Q240" s="45">
        <v>0</v>
      </c>
      <c r="R240" s="50">
        <f t="shared" si="28"/>
        <v>0</v>
      </c>
      <c r="S240" s="4">
        <v>4.5800000000000002E-4</v>
      </c>
      <c r="T240" s="5">
        <f t="shared" si="29"/>
        <v>0</v>
      </c>
      <c r="U240" s="14">
        <f t="shared" si="30"/>
        <v>-4.4958900000000002</v>
      </c>
    </row>
    <row r="241" spans="1:21" ht="15.75" x14ac:dyDescent="0.25">
      <c r="A241" s="6" t="s">
        <v>56</v>
      </c>
      <c r="B241" s="10" t="s">
        <v>100</v>
      </c>
      <c r="C241" s="2" t="s">
        <v>75</v>
      </c>
      <c r="D241" s="3">
        <v>846</v>
      </c>
      <c r="E241" s="3">
        <v>8012</v>
      </c>
      <c r="F241" s="38">
        <v>0.6</v>
      </c>
      <c r="G241" s="42">
        <v>0</v>
      </c>
      <c r="H241" s="45"/>
      <c r="I241" s="53">
        <f t="shared" si="24"/>
        <v>0</v>
      </c>
      <c r="J241" s="30">
        <v>55013</v>
      </c>
      <c r="K241" s="45">
        <v>64498</v>
      </c>
      <c r="L241" s="56">
        <f t="shared" si="25"/>
        <v>-5691</v>
      </c>
      <c r="M241" s="8">
        <f t="shared" si="26"/>
        <v>-5691</v>
      </c>
      <c r="N241" s="35">
        <v>7.4250000000000002E-3</v>
      </c>
      <c r="O241" s="25">
        <f t="shared" si="27"/>
        <v>-42.255675000000004</v>
      </c>
      <c r="P241" s="30">
        <v>0</v>
      </c>
      <c r="Q241" s="45">
        <v>0</v>
      </c>
      <c r="R241" s="50">
        <f t="shared" si="28"/>
        <v>0</v>
      </c>
      <c r="S241" s="4">
        <v>7.8079999999999998E-3</v>
      </c>
      <c r="T241" s="5">
        <f t="shared" si="29"/>
        <v>0</v>
      </c>
      <c r="U241" s="14">
        <f t="shared" si="30"/>
        <v>-42.255675000000004</v>
      </c>
    </row>
    <row r="242" spans="1:21" ht="15.75" x14ac:dyDescent="0.25">
      <c r="A242" s="6" t="s">
        <v>56</v>
      </c>
      <c r="B242" s="10" t="s">
        <v>100</v>
      </c>
      <c r="C242" s="2" t="s">
        <v>67</v>
      </c>
      <c r="D242" s="3">
        <v>846</v>
      </c>
      <c r="E242" s="3">
        <v>8012</v>
      </c>
      <c r="F242" s="38">
        <v>0.6</v>
      </c>
      <c r="G242" s="42">
        <v>0</v>
      </c>
      <c r="H242" s="45"/>
      <c r="I242" s="53">
        <f t="shared" si="24"/>
        <v>0</v>
      </c>
      <c r="J242" s="30">
        <v>55013</v>
      </c>
      <c r="K242" s="45">
        <v>64498</v>
      </c>
      <c r="L242" s="56">
        <f t="shared" si="25"/>
        <v>-5691</v>
      </c>
      <c r="M242" s="8">
        <f t="shared" si="26"/>
        <v>-5691</v>
      </c>
      <c r="N242" s="35">
        <v>0</v>
      </c>
      <c r="O242" s="25">
        <f t="shared" si="27"/>
        <v>0</v>
      </c>
      <c r="P242" s="30">
        <v>0</v>
      </c>
      <c r="Q242" s="45">
        <v>0</v>
      </c>
      <c r="R242" s="50">
        <f t="shared" si="28"/>
        <v>0</v>
      </c>
      <c r="S242" s="4">
        <v>0</v>
      </c>
      <c r="T242" s="5">
        <f t="shared" si="29"/>
        <v>0</v>
      </c>
      <c r="U242" s="14">
        <f t="shared" si="30"/>
        <v>0</v>
      </c>
    </row>
    <row r="243" spans="1:21" ht="15.75" x14ac:dyDescent="0.25">
      <c r="A243" s="6" t="s">
        <v>56</v>
      </c>
      <c r="B243" s="10" t="s">
        <v>100</v>
      </c>
      <c r="C243" s="2" t="s">
        <v>68</v>
      </c>
      <c r="D243" s="3">
        <v>846</v>
      </c>
      <c r="E243" s="3">
        <v>8012</v>
      </c>
      <c r="F243" s="38">
        <v>1</v>
      </c>
      <c r="G243" s="42">
        <v>0</v>
      </c>
      <c r="H243" s="45"/>
      <c r="I243" s="53">
        <f t="shared" si="24"/>
        <v>0</v>
      </c>
      <c r="J243" s="30">
        <v>55013</v>
      </c>
      <c r="K243" s="45">
        <v>64498</v>
      </c>
      <c r="L243" s="56">
        <f t="shared" si="25"/>
        <v>-9485</v>
      </c>
      <c r="M243" s="8">
        <f t="shared" si="26"/>
        <v>-9485</v>
      </c>
      <c r="N243" s="35">
        <v>8.3999999999999995E-5</v>
      </c>
      <c r="O243" s="25">
        <f t="shared" si="27"/>
        <v>-0.79674</v>
      </c>
      <c r="P243" s="30">
        <v>0</v>
      </c>
      <c r="Q243" s="45">
        <v>0</v>
      </c>
      <c r="R243" s="50">
        <f t="shared" si="28"/>
        <v>0</v>
      </c>
      <c r="S243" s="4">
        <v>9.3999999999999994E-5</v>
      </c>
      <c r="T243" s="5">
        <f t="shared" si="29"/>
        <v>0</v>
      </c>
      <c r="U243" s="14">
        <f t="shared" si="30"/>
        <v>-0.79674</v>
      </c>
    </row>
    <row r="244" spans="1:21" ht="15.75" x14ac:dyDescent="0.25">
      <c r="A244" s="6" t="s">
        <v>56</v>
      </c>
      <c r="B244" s="10" t="s">
        <v>100</v>
      </c>
      <c r="C244" s="2" t="s">
        <v>69</v>
      </c>
      <c r="D244" s="3">
        <v>846</v>
      </c>
      <c r="E244" s="3">
        <v>8012</v>
      </c>
      <c r="F244" s="38">
        <v>1</v>
      </c>
      <c r="G244" s="42">
        <v>0</v>
      </c>
      <c r="H244" s="45"/>
      <c r="I244" s="53">
        <f t="shared" si="24"/>
        <v>0</v>
      </c>
      <c r="J244" s="30">
        <v>55013</v>
      </c>
      <c r="K244" s="45">
        <v>64498</v>
      </c>
      <c r="L244" s="56">
        <f t="shared" si="25"/>
        <v>-9485</v>
      </c>
      <c r="M244" s="8">
        <f t="shared" si="26"/>
        <v>-9485</v>
      </c>
      <c r="N244" s="35">
        <v>1.3200000000000001E-4</v>
      </c>
      <c r="O244" s="25">
        <f t="shared" si="27"/>
        <v>-1.2520200000000001</v>
      </c>
      <c r="P244" s="30">
        <v>0</v>
      </c>
      <c r="Q244" s="45">
        <v>0</v>
      </c>
      <c r="R244" s="50">
        <f t="shared" si="28"/>
        <v>0</v>
      </c>
      <c r="S244" s="4">
        <v>1.46E-4</v>
      </c>
      <c r="T244" s="5">
        <f t="shared" si="29"/>
        <v>0</v>
      </c>
      <c r="U244" s="14">
        <f t="shared" si="30"/>
        <v>-1.2520200000000001</v>
      </c>
    </row>
    <row r="245" spans="1:21" ht="15.75" x14ac:dyDescent="0.25">
      <c r="A245" s="6" t="s">
        <v>56</v>
      </c>
      <c r="B245" s="10" t="s">
        <v>100</v>
      </c>
      <c r="C245" s="2" t="s">
        <v>76</v>
      </c>
      <c r="D245" s="3">
        <v>846</v>
      </c>
      <c r="E245" s="3">
        <v>8012</v>
      </c>
      <c r="F245" s="38">
        <v>1</v>
      </c>
      <c r="G245" s="42">
        <v>0</v>
      </c>
      <c r="H245" s="45"/>
      <c r="I245" s="53">
        <f t="shared" si="24"/>
        <v>0</v>
      </c>
      <c r="J245" s="30">
        <v>55013</v>
      </c>
      <c r="K245" s="45">
        <v>64498</v>
      </c>
      <c r="L245" s="56">
        <f t="shared" si="25"/>
        <v>-9485</v>
      </c>
      <c r="M245" s="8">
        <f t="shared" si="26"/>
        <v>-9485</v>
      </c>
      <c r="N245" s="35">
        <v>2.6699999999999998E-4</v>
      </c>
      <c r="O245" s="25">
        <f t="shared" si="27"/>
        <v>-2.5324949999999999</v>
      </c>
      <c r="P245" s="30">
        <v>0</v>
      </c>
      <c r="Q245" s="45">
        <v>0</v>
      </c>
      <c r="R245" s="50">
        <f t="shared" si="28"/>
        <v>0</v>
      </c>
      <c r="S245" s="4">
        <v>2.9500000000000001E-4</v>
      </c>
      <c r="T245" s="5">
        <f t="shared" si="29"/>
        <v>0</v>
      </c>
      <c r="U245" s="14">
        <f t="shared" si="30"/>
        <v>-2.5324949999999999</v>
      </c>
    </row>
    <row r="246" spans="1:21" ht="15.75" x14ac:dyDescent="0.25">
      <c r="A246" s="6" t="s">
        <v>56</v>
      </c>
      <c r="B246" s="10" t="s">
        <v>100</v>
      </c>
      <c r="C246" s="2" t="s">
        <v>77</v>
      </c>
      <c r="D246" s="3">
        <v>846</v>
      </c>
      <c r="E246" s="3">
        <v>8012</v>
      </c>
      <c r="F246" s="38">
        <v>1</v>
      </c>
      <c r="G246" s="42">
        <v>0</v>
      </c>
      <c r="H246" s="45"/>
      <c r="I246" s="53">
        <f t="shared" si="24"/>
        <v>0</v>
      </c>
      <c r="J246" s="30">
        <v>55013</v>
      </c>
      <c r="K246" s="45">
        <v>64498</v>
      </c>
      <c r="L246" s="56">
        <f t="shared" si="25"/>
        <v>-9485</v>
      </c>
      <c r="M246" s="8">
        <f t="shared" si="26"/>
        <v>-9485</v>
      </c>
      <c r="N246" s="35">
        <v>2.3969999999999998E-3</v>
      </c>
      <c r="O246" s="25">
        <f t="shared" si="27"/>
        <v>-22.735544999999998</v>
      </c>
      <c r="P246" s="30">
        <v>0</v>
      </c>
      <c r="Q246" s="45">
        <v>0</v>
      </c>
      <c r="R246" s="50">
        <f t="shared" si="28"/>
        <v>0</v>
      </c>
      <c r="S246" s="4">
        <v>2.6510000000000001E-3</v>
      </c>
      <c r="T246" s="5">
        <f t="shared" si="29"/>
        <v>0</v>
      </c>
      <c r="U246" s="14">
        <f t="shared" si="30"/>
        <v>-22.735544999999998</v>
      </c>
    </row>
    <row r="247" spans="1:21" ht="15.75" x14ac:dyDescent="0.25">
      <c r="A247" s="6" t="s">
        <v>56</v>
      </c>
      <c r="B247" s="10" t="s">
        <v>100</v>
      </c>
      <c r="C247" s="2" t="s">
        <v>71</v>
      </c>
      <c r="D247" s="3">
        <v>846</v>
      </c>
      <c r="E247" s="3">
        <v>8012</v>
      </c>
      <c r="F247" s="38">
        <v>1</v>
      </c>
      <c r="G247" s="42">
        <v>0</v>
      </c>
      <c r="H247" s="45"/>
      <c r="I247" s="53">
        <f t="shared" si="24"/>
        <v>0</v>
      </c>
      <c r="J247" s="30">
        <v>55013</v>
      </c>
      <c r="K247" s="45">
        <v>64498</v>
      </c>
      <c r="L247" s="56">
        <f t="shared" si="25"/>
        <v>-9485</v>
      </c>
      <c r="M247" s="8">
        <f t="shared" si="26"/>
        <v>-9485</v>
      </c>
      <c r="N247" s="35">
        <v>8.2000000000000001E-5</v>
      </c>
      <c r="O247" s="25">
        <f t="shared" si="27"/>
        <v>-0.77776999999999996</v>
      </c>
      <c r="P247" s="30">
        <v>0</v>
      </c>
      <c r="Q247" s="45">
        <v>0</v>
      </c>
      <c r="R247" s="50">
        <f t="shared" si="28"/>
        <v>0</v>
      </c>
      <c r="S247" s="4">
        <v>9.2E-5</v>
      </c>
      <c r="T247" s="5">
        <f t="shared" si="29"/>
        <v>0</v>
      </c>
      <c r="U247" s="14">
        <f t="shared" si="30"/>
        <v>-0.77776999999999996</v>
      </c>
    </row>
    <row r="248" spans="1:21" ht="15.75" x14ac:dyDescent="0.25">
      <c r="A248" s="6" t="s">
        <v>56</v>
      </c>
      <c r="B248" s="10" t="s">
        <v>100</v>
      </c>
      <c r="C248" s="2" t="s">
        <v>72</v>
      </c>
      <c r="D248" s="3">
        <v>846</v>
      </c>
      <c r="E248" s="3">
        <v>8012</v>
      </c>
      <c r="F248" s="38">
        <v>1</v>
      </c>
      <c r="G248" s="42">
        <v>0</v>
      </c>
      <c r="H248" s="45"/>
      <c r="I248" s="53">
        <f t="shared" si="24"/>
        <v>0</v>
      </c>
      <c r="J248" s="30">
        <v>55013</v>
      </c>
      <c r="K248" s="45">
        <v>64498</v>
      </c>
      <c r="L248" s="56">
        <f t="shared" si="25"/>
        <v>-9485</v>
      </c>
      <c r="M248" s="8">
        <f t="shared" si="26"/>
        <v>-9485</v>
      </c>
      <c r="N248" s="35">
        <v>1.36E-4</v>
      </c>
      <c r="O248" s="25">
        <f t="shared" si="27"/>
        <v>-1.28996</v>
      </c>
      <c r="P248" s="30">
        <v>0</v>
      </c>
      <c r="Q248" s="45">
        <v>0</v>
      </c>
      <c r="R248" s="50">
        <f t="shared" si="28"/>
        <v>0</v>
      </c>
      <c r="S248" s="4">
        <v>1.35E-4</v>
      </c>
      <c r="T248" s="5">
        <f t="shared" si="29"/>
        <v>0</v>
      </c>
      <c r="U248" s="14">
        <f t="shared" si="30"/>
        <v>-1.28996</v>
      </c>
    </row>
    <row r="249" spans="1:21" ht="15.75" x14ac:dyDescent="0.25">
      <c r="A249" s="6" t="s">
        <v>56</v>
      </c>
      <c r="B249" s="10" t="s">
        <v>100</v>
      </c>
      <c r="C249" s="2" t="s">
        <v>73</v>
      </c>
      <c r="D249" s="3">
        <v>846</v>
      </c>
      <c r="E249" s="3">
        <v>8012</v>
      </c>
      <c r="F249" s="38">
        <v>1</v>
      </c>
      <c r="G249" s="42">
        <v>0</v>
      </c>
      <c r="H249" s="45"/>
      <c r="I249" s="53">
        <f t="shared" si="24"/>
        <v>0</v>
      </c>
      <c r="J249" s="30">
        <v>55013</v>
      </c>
      <c r="K249" s="45">
        <v>64498</v>
      </c>
      <c r="L249" s="56">
        <f t="shared" si="25"/>
        <v>-9485</v>
      </c>
      <c r="M249" s="8">
        <f t="shared" si="26"/>
        <v>-9485</v>
      </c>
      <c r="N249" s="35">
        <v>1.2E-5</v>
      </c>
      <c r="O249" s="25">
        <f t="shared" si="27"/>
        <v>-0.11382</v>
      </c>
      <c r="P249" s="30">
        <v>0</v>
      </c>
      <c r="Q249" s="45">
        <v>0</v>
      </c>
      <c r="R249" s="50">
        <f t="shared" si="28"/>
        <v>0</v>
      </c>
      <c r="S249" s="4">
        <v>1.2E-5</v>
      </c>
      <c r="T249" s="5">
        <f t="shared" si="29"/>
        <v>0</v>
      </c>
      <c r="U249" s="14">
        <f t="shared" si="30"/>
        <v>-0.11382</v>
      </c>
    </row>
    <row r="250" spans="1:21" ht="15.75" x14ac:dyDescent="0.25">
      <c r="A250" s="6" t="s">
        <v>56</v>
      </c>
      <c r="B250" s="10" t="s">
        <v>100</v>
      </c>
      <c r="C250" s="2" t="s">
        <v>74</v>
      </c>
      <c r="D250" s="3">
        <v>846</v>
      </c>
      <c r="E250" s="3">
        <v>8012</v>
      </c>
      <c r="F250" s="38">
        <v>1</v>
      </c>
      <c r="G250" s="42">
        <v>0</v>
      </c>
      <c r="H250" s="45"/>
      <c r="I250" s="53">
        <f t="shared" si="24"/>
        <v>0</v>
      </c>
      <c r="J250" s="30">
        <v>55013</v>
      </c>
      <c r="K250" s="45">
        <v>64498</v>
      </c>
      <c r="L250" s="56">
        <f t="shared" si="25"/>
        <v>-9485</v>
      </c>
      <c r="M250" s="8">
        <f t="shared" si="26"/>
        <v>-9485</v>
      </c>
      <c r="N250" s="35">
        <v>2.14E-4</v>
      </c>
      <c r="O250" s="25">
        <f t="shared" si="27"/>
        <v>-2.0297899999999998</v>
      </c>
      <c r="P250" s="30">
        <v>0</v>
      </c>
      <c r="Q250" s="45">
        <v>0</v>
      </c>
      <c r="R250" s="50">
        <f t="shared" si="28"/>
        <v>0</v>
      </c>
      <c r="S250" s="4">
        <v>2.4000000000000001E-4</v>
      </c>
      <c r="T250" s="5">
        <f t="shared" si="29"/>
        <v>0</v>
      </c>
      <c r="U250" s="14">
        <f t="shared" si="30"/>
        <v>-2.0297899999999998</v>
      </c>
    </row>
    <row r="251" spans="1:21" ht="15.75" x14ac:dyDescent="0.25">
      <c r="A251" s="6" t="s">
        <v>56</v>
      </c>
      <c r="B251" s="10" t="s">
        <v>100</v>
      </c>
      <c r="C251" s="2" t="s">
        <v>100</v>
      </c>
      <c r="D251" s="3">
        <v>846</v>
      </c>
      <c r="E251" s="3">
        <v>8012</v>
      </c>
      <c r="F251" s="38">
        <v>1</v>
      </c>
      <c r="G251" s="42">
        <v>0</v>
      </c>
      <c r="H251" s="45"/>
      <c r="I251" s="53">
        <f t="shared" si="24"/>
        <v>0</v>
      </c>
      <c r="J251" s="30">
        <v>55013</v>
      </c>
      <c r="K251" s="45">
        <v>64498</v>
      </c>
      <c r="L251" s="56">
        <f t="shared" si="25"/>
        <v>-9485</v>
      </c>
      <c r="M251" s="8">
        <f t="shared" si="26"/>
        <v>-9485</v>
      </c>
      <c r="N251" s="35">
        <v>0</v>
      </c>
      <c r="O251" s="25">
        <f t="shared" si="27"/>
        <v>0</v>
      </c>
      <c r="P251" s="30">
        <v>0</v>
      </c>
      <c r="Q251" s="45">
        <v>0</v>
      </c>
      <c r="R251" s="50">
        <f t="shared" si="28"/>
        <v>0</v>
      </c>
      <c r="S251" s="4">
        <v>0</v>
      </c>
      <c r="T251" s="5">
        <f t="shared" si="29"/>
        <v>0</v>
      </c>
      <c r="U251" s="14">
        <f t="shared" si="30"/>
        <v>0</v>
      </c>
    </row>
    <row r="252" spans="1:21" ht="15.75" x14ac:dyDescent="0.25">
      <c r="A252" s="6" t="s">
        <v>56</v>
      </c>
      <c r="B252" s="10" t="s">
        <v>100</v>
      </c>
      <c r="C252" s="2" t="s">
        <v>37</v>
      </c>
      <c r="D252" s="3">
        <v>846</v>
      </c>
      <c r="E252" s="3">
        <v>8012</v>
      </c>
      <c r="F252" s="38">
        <v>1</v>
      </c>
      <c r="G252" s="42">
        <v>0</v>
      </c>
      <c r="H252" s="45"/>
      <c r="I252" s="53">
        <f t="shared" si="24"/>
        <v>0</v>
      </c>
      <c r="J252" s="30">
        <v>55013</v>
      </c>
      <c r="K252" s="45">
        <v>64498</v>
      </c>
      <c r="L252" s="56">
        <f t="shared" si="25"/>
        <v>-9485</v>
      </c>
      <c r="M252" s="8">
        <f t="shared" si="26"/>
        <v>-9485</v>
      </c>
      <c r="N252" s="35">
        <v>2.1499999999999999E-4</v>
      </c>
      <c r="O252" s="25">
        <f t="shared" si="27"/>
        <v>-2.0392749999999999</v>
      </c>
      <c r="P252" s="30">
        <v>0</v>
      </c>
      <c r="Q252" s="45">
        <v>0</v>
      </c>
      <c r="R252" s="50">
        <f t="shared" si="28"/>
        <v>0</v>
      </c>
      <c r="S252" s="4">
        <v>2.41E-4</v>
      </c>
      <c r="T252" s="5">
        <f t="shared" si="29"/>
        <v>0</v>
      </c>
      <c r="U252" s="14">
        <f t="shared" si="30"/>
        <v>-2.0392749999999999</v>
      </c>
    </row>
    <row r="253" spans="1:21" ht="15.75" x14ac:dyDescent="0.25">
      <c r="A253" s="6" t="s">
        <v>56</v>
      </c>
      <c r="B253" s="10" t="s">
        <v>100</v>
      </c>
      <c r="C253" s="2" t="s">
        <v>30</v>
      </c>
      <c r="D253" s="3">
        <v>846</v>
      </c>
      <c r="E253" s="3">
        <v>8012</v>
      </c>
      <c r="F253" s="38">
        <v>0.6</v>
      </c>
      <c r="G253" s="42">
        <v>0</v>
      </c>
      <c r="H253" s="45"/>
      <c r="I253" s="53">
        <f t="shared" si="24"/>
        <v>0</v>
      </c>
      <c r="J253" s="30">
        <v>55013</v>
      </c>
      <c r="K253" s="45">
        <v>64498</v>
      </c>
      <c r="L253" s="56">
        <f t="shared" si="25"/>
        <v>-5691</v>
      </c>
      <c r="M253" s="8">
        <f t="shared" si="26"/>
        <v>-5691</v>
      </c>
      <c r="N253" s="35">
        <v>0</v>
      </c>
      <c r="O253" s="25">
        <f t="shared" si="27"/>
        <v>0</v>
      </c>
      <c r="P253" s="30">
        <v>0</v>
      </c>
      <c r="Q253" s="45">
        <v>0</v>
      </c>
      <c r="R253" s="50">
        <f t="shared" si="28"/>
        <v>0</v>
      </c>
      <c r="S253" s="4">
        <v>0</v>
      </c>
      <c r="T253" s="5">
        <f t="shared" si="29"/>
        <v>0</v>
      </c>
      <c r="U253" s="14">
        <f t="shared" si="30"/>
        <v>0</v>
      </c>
    </row>
    <row r="254" spans="1:21" ht="15.75" x14ac:dyDescent="0.25">
      <c r="A254" s="6" t="s">
        <v>56</v>
      </c>
      <c r="B254" s="10" t="s">
        <v>100</v>
      </c>
      <c r="C254" s="2" t="s">
        <v>31</v>
      </c>
      <c r="D254" s="3">
        <v>846</v>
      </c>
      <c r="E254" s="3">
        <v>8012</v>
      </c>
      <c r="F254" s="38">
        <v>0.6</v>
      </c>
      <c r="G254" s="42">
        <v>0</v>
      </c>
      <c r="H254" s="45"/>
      <c r="I254" s="53">
        <f t="shared" si="24"/>
        <v>0</v>
      </c>
      <c r="J254" s="30">
        <v>55013</v>
      </c>
      <c r="K254" s="45">
        <v>64498</v>
      </c>
      <c r="L254" s="56">
        <f t="shared" si="25"/>
        <v>-5691</v>
      </c>
      <c r="M254" s="8">
        <f t="shared" si="26"/>
        <v>-5691</v>
      </c>
      <c r="N254" s="35">
        <v>1.6000000000000001E-4</v>
      </c>
      <c r="O254" s="25">
        <f t="shared" si="27"/>
        <v>-0.91056000000000004</v>
      </c>
      <c r="P254" s="30">
        <v>0</v>
      </c>
      <c r="Q254" s="45">
        <v>0</v>
      </c>
      <c r="R254" s="50">
        <f t="shared" si="28"/>
        <v>0</v>
      </c>
      <c r="S254" s="4">
        <v>1.76E-4</v>
      </c>
      <c r="T254" s="5">
        <f t="shared" si="29"/>
        <v>0</v>
      </c>
      <c r="U254" s="14">
        <f t="shared" si="30"/>
        <v>-0.91056000000000004</v>
      </c>
    </row>
    <row r="255" spans="1:21" ht="15.75" x14ac:dyDescent="0.25">
      <c r="A255" s="6" t="s">
        <v>56</v>
      </c>
      <c r="B255" s="10" t="s">
        <v>100</v>
      </c>
      <c r="C255" s="2" t="s">
        <v>187</v>
      </c>
      <c r="D255" s="3">
        <v>846</v>
      </c>
      <c r="E255" s="3">
        <v>8012</v>
      </c>
      <c r="F255" s="38">
        <v>1</v>
      </c>
      <c r="G255" s="42">
        <v>0</v>
      </c>
      <c r="H255" s="45"/>
      <c r="I255" s="53">
        <f t="shared" si="24"/>
        <v>0</v>
      </c>
      <c r="J255" s="30">
        <v>55013</v>
      </c>
      <c r="K255" s="45">
        <v>64498</v>
      </c>
      <c r="L255" s="56">
        <f t="shared" si="25"/>
        <v>-9485</v>
      </c>
      <c r="M255" s="8">
        <f t="shared" si="26"/>
        <v>-9485</v>
      </c>
      <c r="N255" s="35">
        <v>4.6E-5</v>
      </c>
      <c r="O255" s="25">
        <f t="shared" si="27"/>
        <v>-0.43630999999999998</v>
      </c>
      <c r="P255" s="30">
        <v>0</v>
      </c>
      <c r="Q255" s="45">
        <v>0</v>
      </c>
      <c r="R255" s="50">
        <f t="shared" si="28"/>
        <v>0</v>
      </c>
      <c r="S255" s="4">
        <v>2.5999999999999998E-5</v>
      </c>
      <c r="T255" s="5">
        <f t="shared" si="29"/>
        <v>0</v>
      </c>
      <c r="U255" s="14">
        <f t="shared" si="30"/>
        <v>-0.43630999999999998</v>
      </c>
    </row>
    <row r="256" spans="1:21" ht="15.75" x14ac:dyDescent="0.25">
      <c r="A256" s="6" t="s">
        <v>56</v>
      </c>
      <c r="B256" s="10" t="s">
        <v>91</v>
      </c>
      <c r="C256" s="2" t="s">
        <v>64</v>
      </c>
      <c r="D256" s="3">
        <v>251</v>
      </c>
      <c r="E256" s="3">
        <v>8010</v>
      </c>
      <c r="F256" s="38">
        <v>1</v>
      </c>
      <c r="G256" s="42">
        <v>43815001</v>
      </c>
      <c r="H256" s="45">
        <v>3287564</v>
      </c>
      <c r="I256" s="53">
        <f t="shared" si="24"/>
        <v>40527437</v>
      </c>
      <c r="J256" s="30">
        <v>26543</v>
      </c>
      <c r="K256" s="46"/>
      <c r="L256" s="56">
        <f t="shared" si="25"/>
        <v>26543</v>
      </c>
      <c r="M256" s="8">
        <f t="shared" si="26"/>
        <v>40553980</v>
      </c>
      <c r="N256" s="35">
        <v>1.4239999999999999E-3</v>
      </c>
      <c r="O256" s="25">
        <f t="shared" si="27"/>
        <v>57748.86752</v>
      </c>
      <c r="P256" s="30">
        <v>93689</v>
      </c>
      <c r="Q256" s="45">
        <v>985660</v>
      </c>
      <c r="R256" s="50">
        <f t="shared" si="28"/>
        <v>-891971</v>
      </c>
      <c r="S256" s="4">
        <v>1.72E-3</v>
      </c>
      <c r="T256" s="5">
        <f t="shared" si="29"/>
        <v>-1534.19012</v>
      </c>
      <c r="U256" s="14">
        <f t="shared" si="30"/>
        <v>56214.6774</v>
      </c>
    </row>
    <row r="257" spans="1:21" ht="15.75" x14ac:dyDescent="0.25">
      <c r="A257" s="6" t="s">
        <v>56</v>
      </c>
      <c r="B257" s="10" t="s">
        <v>91</v>
      </c>
      <c r="C257" s="2" t="s">
        <v>65</v>
      </c>
      <c r="D257" s="3">
        <v>251</v>
      </c>
      <c r="E257" s="3">
        <v>8010</v>
      </c>
      <c r="F257" s="38">
        <v>1</v>
      </c>
      <c r="G257" s="42">
        <v>43815001</v>
      </c>
      <c r="H257" s="45">
        <v>3287564</v>
      </c>
      <c r="I257" s="53">
        <f t="shared" si="24"/>
        <v>40527437</v>
      </c>
      <c r="J257" s="30">
        <v>26543</v>
      </c>
      <c r="K257" s="46"/>
      <c r="L257" s="56">
        <f t="shared" si="25"/>
        <v>26543</v>
      </c>
      <c r="M257" s="8">
        <f t="shared" si="26"/>
        <v>40553980</v>
      </c>
      <c r="N257" s="35">
        <v>1.4100000000000001E-4</v>
      </c>
      <c r="O257" s="25">
        <f t="shared" si="27"/>
        <v>5718.1111800000008</v>
      </c>
      <c r="P257" s="30">
        <v>93689</v>
      </c>
      <c r="Q257" s="45">
        <v>985660</v>
      </c>
      <c r="R257" s="50">
        <f t="shared" si="28"/>
        <v>-891971</v>
      </c>
      <c r="S257" s="4">
        <v>1.85E-4</v>
      </c>
      <c r="T257" s="5">
        <f t="shared" si="29"/>
        <v>-165.014635</v>
      </c>
      <c r="U257" s="14">
        <f t="shared" si="30"/>
        <v>5553.0965450000003</v>
      </c>
    </row>
    <row r="258" spans="1:21" ht="15.75" x14ac:dyDescent="0.25">
      <c r="A258" s="6" t="s">
        <v>56</v>
      </c>
      <c r="B258" s="10" t="s">
        <v>91</v>
      </c>
      <c r="C258" s="2" t="s">
        <v>66</v>
      </c>
      <c r="D258" s="3">
        <v>251</v>
      </c>
      <c r="E258" s="3">
        <v>8010</v>
      </c>
      <c r="F258" s="38">
        <v>1</v>
      </c>
      <c r="G258" s="42">
        <v>43815001</v>
      </c>
      <c r="H258" s="45">
        <v>3287564</v>
      </c>
      <c r="I258" s="53">
        <f t="shared" si="24"/>
        <v>40527437</v>
      </c>
      <c r="J258" s="30">
        <v>26543</v>
      </c>
      <c r="K258" s="46"/>
      <c r="L258" s="56">
        <f t="shared" si="25"/>
        <v>26543</v>
      </c>
      <c r="M258" s="8">
        <f t="shared" si="26"/>
        <v>40553980</v>
      </c>
      <c r="N258" s="35">
        <v>4.7399999999999997E-4</v>
      </c>
      <c r="O258" s="25">
        <f t="shared" si="27"/>
        <v>19222.586520000001</v>
      </c>
      <c r="P258" s="30">
        <v>93689</v>
      </c>
      <c r="Q258" s="45">
        <v>985660</v>
      </c>
      <c r="R258" s="50">
        <f t="shared" si="28"/>
        <v>-891971</v>
      </c>
      <c r="S258" s="4">
        <v>4.5800000000000002E-4</v>
      </c>
      <c r="T258" s="5">
        <f t="shared" si="29"/>
        <v>-408.522718</v>
      </c>
      <c r="U258" s="14">
        <f t="shared" si="30"/>
        <v>18814.063802000001</v>
      </c>
    </row>
    <row r="259" spans="1:21" ht="15.75" x14ac:dyDescent="0.25">
      <c r="A259" s="6" t="s">
        <v>56</v>
      </c>
      <c r="B259" s="10" t="s">
        <v>91</v>
      </c>
      <c r="C259" s="2" t="s">
        <v>75</v>
      </c>
      <c r="D259" s="3">
        <v>251</v>
      </c>
      <c r="E259" s="3">
        <v>8010</v>
      </c>
      <c r="F259" s="38">
        <v>0.6</v>
      </c>
      <c r="G259" s="42">
        <v>43815001</v>
      </c>
      <c r="H259" s="45">
        <v>3287564</v>
      </c>
      <c r="I259" s="53">
        <f t="shared" ref="I259:I322" si="31">(G259-H259)*F259</f>
        <v>24316462.199999999</v>
      </c>
      <c r="J259" s="30">
        <v>26543</v>
      </c>
      <c r="K259" s="46"/>
      <c r="L259" s="56">
        <f t="shared" ref="L259:L322" si="32">(J259-K259)*F259</f>
        <v>15925.8</v>
      </c>
      <c r="M259" s="8">
        <f t="shared" ref="M259:M322" si="33">(G259-H259+J259-K259)*F259</f>
        <v>24332388</v>
      </c>
      <c r="N259" s="35">
        <v>7.4250000000000002E-3</v>
      </c>
      <c r="O259" s="25">
        <f t="shared" ref="O259:O322" si="34">M259*N259</f>
        <v>180667.9809</v>
      </c>
      <c r="P259" s="30">
        <v>93689</v>
      </c>
      <c r="Q259" s="45">
        <v>985660</v>
      </c>
      <c r="R259" s="50">
        <f t="shared" ref="R259:R322" si="35">+(P259-Q259)*F259</f>
        <v>-535182.6</v>
      </c>
      <c r="S259" s="4">
        <v>7.8079999999999998E-3</v>
      </c>
      <c r="T259" s="5">
        <f t="shared" ref="T259:T322" si="36">R259*S259</f>
        <v>-4178.7057408000001</v>
      </c>
      <c r="U259" s="14">
        <f t="shared" ref="U259:U322" si="37">+O259+T259</f>
        <v>176489.27515919998</v>
      </c>
    </row>
    <row r="260" spans="1:21" ht="15.75" x14ac:dyDescent="0.25">
      <c r="A260" s="6" t="s">
        <v>56</v>
      </c>
      <c r="B260" s="10" t="s">
        <v>91</v>
      </c>
      <c r="C260" s="2" t="s">
        <v>67</v>
      </c>
      <c r="D260" s="3">
        <v>251</v>
      </c>
      <c r="E260" s="3">
        <v>8010</v>
      </c>
      <c r="F260" s="38">
        <v>0.6</v>
      </c>
      <c r="G260" s="42">
        <v>43815001</v>
      </c>
      <c r="H260" s="45">
        <v>3287564</v>
      </c>
      <c r="I260" s="53">
        <f t="shared" si="31"/>
        <v>24316462.199999999</v>
      </c>
      <c r="J260" s="30">
        <v>26543</v>
      </c>
      <c r="K260" s="46"/>
      <c r="L260" s="56">
        <f t="shared" si="32"/>
        <v>15925.8</v>
      </c>
      <c r="M260" s="8">
        <f t="shared" si="33"/>
        <v>24332388</v>
      </c>
      <c r="N260" s="35">
        <v>0</v>
      </c>
      <c r="O260" s="25">
        <f t="shared" si="34"/>
        <v>0</v>
      </c>
      <c r="P260" s="30">
        <v>93689</v>
      </c>
      <c r="Q260" s="45">
        <v>985660</v>
      </c>
      <c r="R260" s="50">
        <f t="shared" si="35"/>
        <v>-535182.6</v>
      </c>
      <c r="S260" s="4">
        <v>0</v>
      </c>
      <c r="T260" s="5">
        <f t="shared" si="36"/>
        <v>0</v>
      </c>
      <c r="U260" s="14">
        <f t="shared" si="37"/>
        <v>0</v>
      </c>
    </row>
    <row r="261" spans="1:21" ht="15.75" x14ac:dyDescent="0.25">
      <c r="A261" s="6" t="s">
        <v>56</v>
      </c>
      <c r="B261" s="10" t="s">
        <v>91</v>
      </c>
      <c r="C261" s="2" t="s">
        <v>68</v>
      </c>
      <c r="D261" s="3">
        <v>251</v>
      </c>
      <c r="E261" s="3">
        <v>8010</v>
      </c>
      <c r="F261" s="38">
        <v>1</v>
      </c>
      <c r="G261" s="42">
        <v>43815001</v>
      </c>
      <c r="H261" s="45">
        <v>3287564</v>
      </c>
      <c r="I261" s="53">
        <f t="shared" si="31"/>
        <v>40527437</v>
      </c>
      <c r="J261" s="30">
        <v>26543</v>
      </c>
      <c r="K261" s="46"/>
      <c r="L261" s="56">
        <f t="shared" si="32"/>
        <v>26543</v>
      </c>
      <c r="M261" s="8">
        <f t="shared" si="33"/>
        <v>40553980</v>
      </c>
      <c r="N261" s="35">
        <v>8.3999999999999995E-5</v>
      </c>
      <c r="O261" s="25">
        <f t="shared" si="34"/>
        <v>3406.5343199999998</v>
      </c>
      <c r="P261" s="30">
        <v>93689</v>
      </c>
      <c r="Q261" s="45">
        <v>985660</v>
      </c>
      <c r="R261" s="50">
        <f t="shared" si="35"/>
        <v>-891971</v>
      </c>
      <c r="S261" s="4">
        <v>9.3999999999999994E-5</v>
      </c>
      <c r="T261" s="5">
        <f t="shared" si="36"/>
        <v>-83.845273999999989</v>
      </c>
      <c r="U261" s="14">
        <f t="shared" si="37"/>
        <v>3322.689046</v>
      </c>
    </row>
    <row r="262" spans="1:21" ht="15.75" x14ac:dyDescent="0.25">
      <c r="A262" s="6" t="s">
        <v>56</v>
      </c>
      <c r="B262" s="10" t="s">
        <v>91</v>
      </c>
      <c r="C262" s="2" t="s">
        <v>69</v>
      </c>
      <c r="D262" s="3">
        <v>251</v>
      </c>
      <c r="E262" s="3">
        <v>8010</v>
      </c>
      <c r="F262" s="38">
        <v>1</v>
      </c>
      <c r="G262" s="42">
        <v>43815001</v>
      </c>
      <c r="H262" s="45">
        <v>3287564</v>
      </c>
      <c r="I262" s="53">
        <f t="shared" si="31"/>
        <v>40527437</v>
      </c>
      <c r="J262" s="30">
        <v>26543</v>
      </c>
      <c r="K262" s="46"/>
      <c r="L262" s="56">
        <f t="shared" si="32"/>
        <v>26543</v>
      </c>
      <c r="M262" s="8">
        <f t="shared" si="33"/>
        <v>40553980</v>
      </c>
      <c r="N262" s="35">
        <v>1.3200000000000001E-4</v>
      </c>
      <c r="O262" s="25">
        <f t="shared" si="34"/>
        <v>5353.12536</v>
      </c>
      <c r="P262" s="30">
        <v>93689</v>
      </c>
      <c r="Q262" s="45">
        <v>985660</v>
      </c>
      <c r="R262" s="50">
        <f t="shared" si="35"/>
        <v>-891971</v>
      </c>
      <c r="S262" s="4">
        <v>1.46E-4</v>
      </c>
      <c r="T262" s="5">
        <f t="shared" si="36"/>
        <v>-130.227766</v>
      </c>
      <c r="U262" s="14">
        <f t="shared" si="37"/>
        <v>5222.897594</v>
      </c>
    </row>
    <row r="263" spans="1:21" ht="15.75" x14ac:dyDescent="0.25">
      <c r="A263" s="6" t="s">
        <v>56</v>
      </c>
      <c r="B263" s="10" t="s">
        <v>91</v>
      </c>
      <c r="C263" s="2" t="s">
        <v>76</v>
      </c>
      <c r="D263" s="3">
        <v>251</v>
      </c>
      <c r="E263" s="3">
        <v>8010</v>
      </c>
      <c r="F263" s="38">
        <v>1</v>
      </c>
      <c r="G263" s="42">
        <v>43815001</v>
      </c>
      <c r="H263" s="45">
        <v>3287564</v>
      </c>
      <c r="I263" s="53">
        <f t="shared" si="31"/>
        <v>40527437</v>
      </c>
      <c r="J263" s="30">
        <v>26543</v>
      </c>
      <c r="K263" s="46"/>
      <c r="L263" s="56">
        <f t="shared" si="32"/>
        <v>26543</v>
      </c>
      <c r="M263" s="8">
        <f t="shared" si="33"/>
        <v>40553980</v>
      </c>
      <c r="N263" s="35">
        <v>2.6699999999999998E-4</v>
      </c>
      <c r="O263" s="25">
        <f t="shared" si="34"/>
        <v>10827.91266</v>
      </c>
      <c r="P263" s="30">
        <v>93689</v>
      </c>
      <c r="Q263" s="45">
        <v>985660</v>
      </c>
      <c r="R263" s="50">
        <f t="shared" si="35"/>
        <v>-891971</v>
      </c>
      <c r="S263" s="4">
        <v>2.9500000000000001E-4</v>
      </c>
      <c r="T263" s="5">
        <f t="shared" si="36"/>
        <v>-263.13144499999999</v>
      </c>
      <c r="U263" s="14">
        <f t="shared" si="37"/>
        <v>10564.781214999999</v>
      </c>
    </row>
    <row r="264" spans="1:21" ht="15.75" x14ac:dyDescent="0.25">
      <c r="A264" s="6" t="s">
        <v>56</v>
      </c>
      <c r="B264" s="10" t="s">
        <v>91</v>
      </c>
      <c r="C264" s="2" t="s">
        <v>70</v>
      </c>
      <c r="D264" s="3">
        <v>251</v>
      </c>
      <c r="E264" s="3">
        <v>8010</v>
      </c>
      <c r="F264" s="38">
        <v>1</v>
      </c>
      <c r="G264" s="42">
        <v>43815001</v>
      </c>
      <c r="H264" s="45">
        <v>3287564</v>
      </c>
      <c r="I264" s="53">
        <f t="shared" si="31"/>
        <v>40527437</v>
      </c>
      <c r="J264" s="30">
        <v>26543</v>
      </c>
      <c r="K264" s="46"/>
      <c r="L264" s="56">
        <f t="shared" si="32"/>
        <v>26543</v>
      </c>
      <c r="M264" s="8">
        <f t="shared" si="33"/>
        <v>40553980</v>
      </c>
      <c r="N264" s="35">
        <v>5.0299999999999997E-4</v>
      </c>
      <c r="O264" s="25">
        <f t="shared" si="34"/>
        <v>20398.65194</v>
      </c>
      <c r="P264" s="30">
        <v>93689</v>
      </c>
      <c r="Q264" s="45">
        <v>985660</v>
      </c>
      <c r="R264" s="50">
        <f t="shared" si="35"/>
        <v>-891971</v>
      </c>
      <c r="S264" s="4">
        <v>5.6400000000000005E-4</v>
      </c>
      <c r="T264" s="5">
        <f t="shared" si="36"/>
        <v>-503.07164400000005</v>
      </c>
      <c r="U264" s="14">
        <f t="shared" si="37"/>
        <v>19895.580296</v>
      </c>
    </row>
    <row r="265" spans="1:21" ht="15.75" x14ac:dyDescent="0.25">
      <c r="A265" s="6" t="s">
        <v>56</v>
      </c>
      <c r="B265" s="10" t="s">
        <v>91</v>
      </c>
      <c r="C265" s="2" t="s">
        <v>77</v>
      </c>
      <c r="D265" s="3">
        <v>251</v>
      </c>
      <c r="E265" s="3">
        <v>8010</v>
      </c>
      <c r="F265" s="38">
        <v>1</v>
      </c>
      <c r="G265" s="42">
        <v>43815001</v>
      </c>
      <c r="H265" s="45">
        <v>3287564</v>
      </c>
      <c r="I265" s="53">
        <f t="shared" si="31"/>
        <v>40527437</v>
      </c>
      <c r="J265" s="30">
        <v>26543</v>
      </c>
      <c r="K265" s="46"/>
      <c r="L265" s="56">
        <f t="shared" si="32"/>
        <v>26543</v>
      </c>
      <c r="M265" s="8">
        <f t="shared" si="33"/>
        <v>40553980</v>
      </c>
      <c r="N265" s="35">
        <v>2.3969999999999998E-3</v>
      </c>
      <c r="O265" s="25">
        <f t="shared" si="34"/>
        <v>97207.890059999991</v>
      </c>
      <c r="P265" s="30">
        <v>93689</v>
      </c>
      <c r="Q265" s="45">
        <v>985660</v>
      </c>
      <c r="R265" s="50">
        <f t="shared" si="35"/>
        <v>-891971</v>
      </c>
      <c r="S265" s="4">
        <v>2.6510000000000001E-3</v>
      </c>
      <c r="T265" s="5">
        <f t="shared" si="36"/>
        <v>-2364.6151210000003</v>
      </c>
      <c r="U265" s="14">
        <f t="shared" si="37"/>
        <v>94843.274938999995</v>
      </c>
    </row>
    <row r="266" spans="1:21" ht="15.75" x14ac:dyDescent="0.25">
      <c r="A266" s="6" t="s">
        <v>56</v>
      </c>
      <c r="B266" s="10" t="s">
        <v>91</v>
      </c>
      <c r="C266" s="2" t="s">
        <v>71</v>
      </c>
      <c r="D266" s="3">
        <v>251</v>
      </c>
      <c r="E266" s="3">
        <v>8010</v>
      </c>
      <c r="F266" s="38">
        <v>1</v>
      </c>
      <c r="G266" s="42">
        <v>43815001</v>
      </c>
      <c r="H266" s="45">
        <v>3287564</v>
      </c>
      <c r="I266" s="53">
        <f t="shared" si="31"/>
        <v>40527437</v>
      </c>
      <c r="J266" s="30">
        <v>26543</v>
      </c>
      <c r="K266" s="46"/>
      <c r="L266" s="56">
        <f t="shared" si="32"/>
        <v>26543</v>
      </c>
      <c r="M266" s="8">
        <f t="shared" si="33"/>
        <v>40553980</v>
      </c>
      <c r="N266" s="35">
        <v>8.2000000000000001E-5</v>
      </c>
      <c r="O266" s="25">
        <f t="shared" si="34"/>
        <v>3325.4263599999999</v>
      </c>
      <c r="P266" s="30">
        <v>93689</v>
      </c>
      <c r="Q266" s="45">
        <v>985660</v>
      </c>
      <c r="R266" s="50">
        <f t="shared" si="35"/>
        <v>-891971</v>
      </c>
      <c r="S266" s="4">
        <v>9.2E-5</v>
      </c>
      <c r="T266" s="5">
        <f t="shared" si="36"/>
        <v>-82.061331999999993</v>
      </c>
      <c r="U266" s="14">
        <f t="shared" si="37"/>
        <v>3243.3650280000002</v>
      </c>
    </row>
    <row r="267" spans="1:21" ht="15.75" x14ac:dyDescent="0.25">
      <c r="A267" s="6" t="s">
        <v>56</v>
      </c>
      <c r="B267" s="10" t="s">
        <v>91</v>
      </c>
      <c r="C267" s="2" t="s">
        <v>72</v>
      </c>
      <c r="D267" s="3">
        <v>251</v>
      </c>
      <c r="E267" s="3">
        <v>8010</v>
      </c>
      <c r="F267" s="38">
        <v>1</v>
      </c>
      <c r="G267" s="42">
        <v>43815001</v>
      </c>
      <c r="H267" s="45">
        <v>3287564</v>
      </c>
      <c r="I267" s="53">
        <f t="shared" si="31"/>
        <v>40527437</v>
      </c>
      <c r="J267" s="30">
        <v>26543</v>
      </c>
      <c r="K267" s="46"/>
      <c r="L267" s="56">
        <f t="shared" si="32"/>
        <v>26543</v>
      </c>
      <c r="M267" s="8">
        <f t="shared" si="33"/>
        <v>40553980</v>
      </c>
      <c r="N267" s="35">
        <v>1.36E-4</v>
      </c>
      <c r="O267" s="25">
        <f t="shared" si="34"/>
        <v>5515.3412799999996</v>
      </c>
      <c r="P267" s="30">
        <v>93689</v>
      </c>
      <c r="Q267" s="45">
        <v>985660</v>
      </c>
      <c r="R267" s="50">
        <f t="shared" si="35"/>
        <v>-891971</v>
      </c>
      <c r="S267" s="4">
        <v>1.35E-4</v>
      </c>
      <c r="T267" s="5">
        <f t="shared" si="36"/>
        <v>-120.416085</v>
      </c>
      <c r="U267" s="14">
        <f t="shared" si="37"/>
        <v>5394.9251949999998</v>
      </c>
    </row>
    <row r="268" spans="1:21" ht="15.75" x14ac:dyDescent="0.25">
      <c r="A268" s="6" t="s">
        <v>56</v>
      </c>
      <c r="B268" s="10" t="s">
        <v>91</v>
      </c>
      <c r="C268" s="2" t="s">
        <v>73</v>
      </c>
      <c r="D268" s="3">
        <v>251</v>
      </c>
      <c r="E268" s="3">
        <v>8010</v>
      </c>
      <c r="F268" s="38">
        <v>1</v>
      </c>
      <c r="G268" s="42">
        <v>43815001</v>
      </c>
      <c r="H268" s="45">
        <v>3287564</v>
      </c>
      <c r="I268" s="53">
        <f t="shared" si="31"/>
        <v>40527437</v>
      </c>
      <c r="J268" s="30">
        <v>26543</v>
      </c>
      <c r="K268" s="46"/>
      <c r="L268" s="56">
        <f t="shared" si="32"/>
        <v>26543</v>
      </c>
      <c r="M268" s="8">
        <f t="shared" si="33"/>
        <v>40553980</v>
      </c>
      <c r="N268" s="35">
        <v>1.2E-5</v>
      </c>
      <c r="O268" s="25">
        <f t="shared" si="34"/>
        <v>486.64776000000001</v>
      </c>
      <c r="P268" s="30">
        <v>93689</v>
      </c>
      <c r="Q268" s="45">
        <v>985660</v>
      </c>
      <c r="R268" s="50">
        <f t="shared" si="35"/>
        <v>-891971</v>
      </c>
      <c r="S268" s="4">
        <v>1.2E-5</v>
      </c>
      <c r="T268" s="5">
        <f t="shared" si="36"/>
        <v>-10.703652</v>
      </c>
      <c r="U268" s="14">
        <f t="shared" si="37"/>
        <v>475.94410800000003</v>
      </c>
    </row>
    <row r="269" spans="1:21" ht="15.75" x14ac:dyDescent="0.25">
      <c r="A269" s="6" t="s">
        <v>56</v>
      </c>
      <c r="B269" s="10" t="s">
        <v>91</v>
      </c>
      <c r="C269" s="2" t="s">
        <v>74</v>
      </c>
      <c r="D269" s="3">
        <v>251</v>
      </c>
      <c r="E269" s="3">
        <v>8010</v>
      </c>
      <c r="F269" s="38">
        <v>1</v>
      </c>
      <c r="G269" s="42">
        <v>43815001</v>
      </c>
      <c r="H269" s="45">
        <v>3287564</v>
      </c>
      <c r="I269" s="53">
        <f t="shared" si="31"/>
        <v>40527437</v>
      </c>
      <c r="J269" s="30">
        <v>26543</v>
      </c>
      <c r="K269" s="46"/>
      <c r="L269" s="56">
        <f t="shared" si="32"/>
        <v>26543</v>
      </c>
      <c r="M269" s="8">
        <f t="shared" si="33"/>
        <v>40553980</v>
      </c>
      <c r="N269" s="35">
        <v>2.14E-4</v>
      </c>
      <c r="O269" s="25">
        <f t="shared" si="34"/>
        <v>8678.5517199999995</v>
      </c>
      <c r="P269" s="30">
        <v>93689</v>
      </c>
      <c r="Q269" s="45">
        <v>985660</v>
      </c>
      <c r="R269" s="50">
        <f t="shared" si="35"/>
        <v>-891971</v>
      </c>
      <c r="S269" s="4">
        <v>2.4000000000000001E-4</v>
      </c>
      <c r="T269" s="5">
        <f t="shared" si="36"/>
        <v>-214.07303999999999</v>
      </c>
      <c r="U269" s="14">
        <f t="shared" si="37"/>
        <v>8464.4786800000002</v>
      </c>
    </row>
    <row r="270" spans="1:21" ht="15.75" x14ac:dyDescent="0.25">
      <c r="A270" s="6" t="s">
        <v>56</v>
      </c>
      <c r="B270" s="10" t="s">
        <v>91</v>
      </c>
      <c r="C270" s="2" t="s">
        <v>91</v>
      </c>
      <c r="D270" s="3">
        <v>251</v>
      </c>
      <c r="E270" s="3">
        <v>8010</v>
      </c>
      <c r="F270" s="38">
        <v>1</v>
      </c>
      <c r="G270" s="42">
        <v>43815001</v>
      </c>
      <c r="H270" s="45">
        <v>3287564</v>
      </c>
      <c r="I270" s="53">
        <f t="shared" si="31"/>
        <v>40527437</v>
      </c>
      <c r="J270" s="30">
        <v>26543</v>
      </c>
      <c r="K270" s="46"/>
      <c r="L270" s="56">
        <f t="shared" si="32"/>
        <v>26543</v>
      </c>
      <c r="M270" s="8">
        <f t="shared" si="33"/>
        <v>40553980</v>
      </c>
      <c r="N270" s="35">
        <v>0</v>
      </c>
      <c r="O270" s="25">
        <f t="shared" si="34"/>
        <v>0</v>
      </c>
      <c r="P270" s="30">
        <v>93689</v>
      </c>
      <c r="Q270" s="45">
        <v>985660</v>
      </c>
      <c r="R270" s="50">
        <f t="shared" si="35"/>
        <v>-891971</v>
      </c>
      <c r="S270" s="4">
        <v>0</v>
      </c>
      <c r="T270" s="5">
        <f t="shared" si="36"/>
        <v>0</v>
      </c>
      <c r="U270" s="14">
        <f t="shared" si="37"/>
        <v>0</v>
      </c>
    </row>
    <row r="271" spans="1:21" ht="15.75" x14ac:dyDescent="0.25">
      <c r="A271" s="6" t="s">
        <v>56</v>
      </c>
      <c r="B271" s="10" t="s">
        <v>91</v>
      </c>
      <c r="C271" s="2" t="s">
        <v>37</v>
      </c>
      <c r="D271" s="3">
        <v>251</v>
      </c>
      <c r="E271" s="3">
        <v>8010</v>
      </c>
      <c r="F271" s="38">
        <v>1</v>
      </c>
      <c r="G271" s="42">
        <v>43815001</v>
      </c>
      <c r="H271" s="45">
        <v>3287564</v>
      </c>
      <c r="I271" s="53">
        <f t="shared" si="31"/>
        <v>40527437</v>
      </c>
      <c r="J271" s="30">
        <v>26543</v>
      </c>
      <c r="K271" s="46"/>
      <c r="L271" s="56">
        <f t="shared" si="32"/>
        <v>26543</v>
      </c>
      <c r="M271" s="8">
        <f t="shared" si="33"/>
        <v>40553980</v>
      </c>
      <c r="N271" s="35">
        <v>2.1499999999999999E-4</v>
      </c>
      <c r="O271" s="25">
        <f t="shared" si="34"/>
        <v>8719.1057000000001</v>
      </c>
      <c r="P271" s="30">
        <v>93689</v>
      </c>
      <c r="Q271" s="45">
        <v>985660</v>
      </c>
      <c r="R271" s="50">
        <f t="shared" si="35"/>
        <v>-891971</v>
      </c>
      <c r="S271" s="4">
        <v>2.41E-4</v>
      </c>
      <c r="T271" s="5">
        <f t="shared" si="36"/>
        <v>-214.965011</v>
      </c>
      <c r="U271" s="14">
        <f t="shared" si="37"/>
        <v>8504.1406889999998</v>
      </c>
    </row>
    <row r="272" spans="1:21" ht="15.75" x14ac:dyDescent="0.25">
      <c r="A272" s="6" t="s">
        <v>56</v>
      </c>
      <c r="B272" s="10" t="s">
        <v>91</v>
      </c>
      <c r="C272" s="2" t="s">
        <v>30</v>
      </c>
      <c r="D272" s="3">
        <v>251</v>
      </c>
      <c r="E272" s="3">
        <v>8010</v>
      </c>
      <c r="F272" s="38">
        <v>0.6</v>
      </c>
      <c r="G272" s="42">
        <v>43815001</v>
      </c>
      <c r="H272" s="45">
        <v>3287564</v>
      </c>
      <c r="I272" s="53">
        <f t="shared" si="31"/>
        <v>24316462.199999999</v>
      </c>
      <c r="J272" s="30">
        <v>26543</v>
      </c>
      <c r="K272" s="46"/>
      <c r="L272" s="56">
        <f t="shared" si="32"/>
        <v>15925.8</v>
      </c>
      <c r="M272" s="8">
        <f t="shared" si="33"/>
        <v>24332388</v>
      </c>
      <c r="N272" s="35">
        <v>0</v>
      </c>
      <c r="O272" s="25">
        <f t="shared" si="34"/>
        <v>0</v>
      </c>
      <c r="P272" s="30">
        <v>93689</v>
      </c>
      <c r="Q272" s="45">
        <v>985660</v>
      </c>
      <c r="R272" s="50">
        <f t="shared" si="35"/>
        <v>-535182.6</v>
      </c>
      <c r="S272" s="4">
        <v>0</v>
      </c>
      <c r="T272" s="5">
        <f t="shared" si="36"/>
        <v>0</v>
      </c>
      <c r="U272" s="14">
        <f t="shared" si="37"/>
        <v>0</v>
      </c>
    </row>
    <row r="273" spans="1:21" ht="15.75" x14ac:dyDescent="0.25">
      <c r="A273" s="6" t="s">
        <v>56</v>
      </c>
      <c r="B273" s="10" t="s">
        <v>91</v>
      </c>
      <c r="C273" s="2" t="s">
        <v>31</v>
      </c>
      <c r="D273" s="3">
        <v>251</v>
      </c>
      <c r="E273" s="3">
        <v>8010</v>
      </c>
      <c r="F273" s="38">
        <v>0.6</v>
      </c>
      <c r="G273" s="42">
        <v>43815001</v>
      </c>
      <c r="H273" s="45">
        <v>3287564</v>
      </c>
      <c r="I273" s="53">
        <f t="shared" si="31"/>
        <v>24316462.199999999</v>
      </c>
      <c r="J273" s="30">
        <v>26543</v>
      </c>
      <c r="K273" s="46"/>
      <c r="L273" s="56">
        <f t="shared" si="32"/>
        <v>15925.8</v>
      </c>
      <c r="M273" s="8">
        <f t="shared" si="33"/>
        <v>24332388</v>
      </c>
      <c r="N273" s="35">
        <v>1.6000000000000001E-4</v>
      </c>
      <c r="O273" s="25">
        <f t="shared" si="34"/>
        <v>3893.1820800000005</v>
      </c>
      <c r="P273" s="30">
        <v>93689</v>
      </c>
      <c r="Q273" s="45">
        <v>985660</v>
      </c>
      <c r="R273" s="50">
        <f t="shared" si="35"/>
        <v>-535182.6</v>
      </c>
      <c r="S273" s="4">
        <v>1.76E-4</v>
      </c>
      <c r="T273" s="5">
        <f t="shared" si="36"/>
        <v>-94.192137599999995</v>
      </c>
      <c r="U273" s="14">
        <f t="shared" si="37"/>
        <v>3798.9899424000005</v>
      </c>
    </row>
    <row r="274" spans="1:21" ht="15.75" x14ac:dyDescent="0.25">
      <c r="A274" s="6" t="s">
        <v>56</v>
      </c>
      <c r="B274" s="10" t="s">
        <v>91</v>
      </c>
      <c r="C274" s="2" t="s">
        <v>187</v>
      </c>
      <c r="D274" s="3">
        <v>251</v>
      </c>
      <c r="E274" s="3">
        <v>8010</v>
      </c>
      <c r="F274" s="38">
        <v>1</v>
      </c>
      <c r="G274" s="42">
        <v>43815001</v>
      </c>
      <c r="H274" s="45">
        <v>3287564</v>
      </c>
      <c r="I274" s="53">
        <f t="shared" si="31"/>
        <v>40527437</v>
      </c>
      <c r="J274" s="30">
        <v>26543</v>
      </c>
      <c r="K274" s="46"/>
      <c r="L274" s="56">
        <f t="shared" si="32"/>
        <v>26543</v>
      </c>
      <c r="M274" s="8">
        <f t="shared" si="33"/>
        <v>40553980</v>
      </c>
      <c r="N274" s="35">
        <v>4.6E-5</v>
      </c>
      <c r="O274" s="25">
        <f t="shared" si="34"/>
        <v>1865.48308</v>
      </c>
      <c r="P274" s="30">
        <v>93689</v>
      </c>
      <c r="Q274" s="45">
        <v>985660</v>
      </c>
      <c r="R274" s="50">
        <f t="shared" si="35"/>
        <v>-891971</v>
      </c>
      <c r="S274" s="4">
        <v>2.5999999999999998E-5</v>
      </c>
      <c r="T274" s="5">
        <f t="shared" si="36"/>
        <v>-23.191246</v>
      </c>
      <c r="U274" s="14">
        <f t="shared" si="37"/>
        <v>1842.2918339999999</v>
      </c>
    </row>
    <row r="275" spans="1:21" ht="15.75" x14ac:dyDescent="0.25">
      <c r="A275" s="6" t="s">
        <v>56</v>
      </c>
      <c r="B275" s="10" t="s">
        <v>91</v>
      </c>
      <c r="C275" s="2" t="s">
        <v>64</v>
      </c>
      <c r="D275" s="3">
        <v>844</v>
      </c>
      <c r="E275" s="3">
        <v>8010</v>
      </c>
      <c r="F275" s="38">
        <v>1</v>
      </c>
      <c r="G275" s="42">
        <v>0</v>
      </c>
      <c r="H275" s="45"/>
      <c r="I275" s="53">
        <f t="shared" si="31"/>
        <v>0</v>
      </c>
      <c r="J275" s="30">
        <v>15272</v>
      </c>
      <c r="K275" s="45">
        <v>55184</v>
      </c>
      <c r="L275" s="56">
        <f t="shared" si="32"/>
        <v>-39912</v>
      </c>
      <c r="M275" s="8">
        <f t="shared" si="33"/>
        <v>-39912</v>
      </c>
      <c r="N275" s="35">
        <v>1.4239999999999999E-3</v>
      </c>
      <c r="O275" s="25">
        <f t="shared" si="34"/>
        <v>-56.834688</v>
      </c>
      <c r="P275" s="30">
        <v>0</v>
      </c>
      <c r="Q275" s="45">
        <v>0</v>
      </c>
      <c r="R275" s="50">
        <f t="shared" si="35"/>
        <v>0</v>
      </c>
      <c r="S275" s="4">
        <v>1.72E-3</v>
      </c>
      <c r="T275" s="5">
        <f t="shared" si="36"/>
        <v>0</v>
      </c>
      <c r="U275" s="14">
        <f t="shared" si="37"/>
        <v>-56.834688</v>
      </c>
    </row>
    <row r="276" spans="1:21" ht="15.75" x14ac:dyDescent="0.25">
      <c r="A276" s="6" t="s">
        <v>56</v>
      </c>
      <c r="B276" s="10" t="s">
        <v>91</v>
      </c>
      <c r="C276" s="2" t="s">
        <v>65</v>
      </c>
      <c r="D276" s="3">
        <v>844</v>
      </c>
      <c r="E276" s="3">
        <v>8010</v>
      </c>
      <c r="F276" s="38">
        <v>1</v>
      </c>
      <c r="G276" s="42">
        <v>0</v>
      </c>
      <c r="H276" s="45"/>
      <c r="I276" s="53">
        <f t="shared" si="31"/>
        <v>0</v>
      </c>
      <c r="J276" s="30">
        <v>15272</v>
      </c>
      <c r="K276" s="45">
        <v>55184</v>
      </c>
      <c r="L276" s="56">
        <f t="shared" si="32"/>
        <v>-39912</v>
      </c>
      <c r="M276" s="8">
        <f t="shared" si="33"/>
        <v>-39912</v>
      </c>
      <c r="N276" s="35">
        <v>1.4100000000000001E-4</v>
      </c>
      <c r="O276" s="25">
        <f t="shared" si="34"/>
        <v>-5.6275920000000008</v>
      </c>
      <c r="P276" s="30">
        <v>0</v>
      </c>
      <c r="Q276" s="45">
        <v>0</v>
      </c>
      <c r="R276" s="50">
        <f t="shared" si="35"/>
        <v>0</v>
      </c>
      <c r="S276" s="4">
        <v>1.85E-4</v>
      </c>
      <c r="T276" s="5">
        <f t="shared" si="36"/>
        <v>0</v>
      </c>
      <c r="U276" s="14">
        <f t="shared" si="37"/>
        <v>-5.6275920000000008</v>
      </c>
    </row>
    <row r="277" spans="1:21" ht="15.75" x14ac:dyDescent="0.25">
      <c r="A277" s="6" t="s">
        <v>56</v>
      </c>
      <c r="B277" s="10" t="s">
        <v>91</v>
      </c>
      <c r="C277" s="2" t="s">
        <v>66</v>
      </c>
      <c r="D277" s="3">
        <v>844</v>
      </c>
      <c r="E277" s="3">
        <v>8010</v>
      </c>
      <c r="F277" s="38">
        <v>1</v>
      </c>
      <c r="G277" s="42">
        <v>0</v>
      </c>
      <c r="H277" s="45"/>
      <c r="I277" s="53">
        <f t="shared" si="31"/>
        <v>0</v>
      </c>
      <c r="J277" s="30">
        <v>15272</v>
      </c>
      <c r="K277" s="45">
        <v>55184</v>
      </c>
      <c r="L277" s="56">
        <f t="shared" si="32"/>
        <v>-39912</v>
      </c>
      <c r="M277" s="8">
        <f t="shared" si="33"/>
        <v>-39912</v>
      </c>
      <c r="N277" s="35">
        <v>4.7399999999999997E-4</v>
      </c>
      <c r="O277" s="25">
        <f t="shared" si="34"/>
        <v>-18.918288</v>
      </c>
      <c r="P277" s="30">
        <v>0</v>
      </c>
      <c r="Q277" s="45">
        <v>0</v>
      </c>
      <c r="R277" s="50">
        <f t="shared" si="35"/>
        <v>0</v>
      </c>
      <c r="S277" s="4">
        <v>4.5800000000000002E-4</v>
      </c>
      <c r="T277" s="5">
        <f t="shared" si="36"/>
        <v>0</v>
      </c>
      <c r="U277" s="14">
        <f t="shared" si="37"/>
        <v>-18.918288</v>
      </c>
    </row>
    <row r="278" spans="1:21" ht="15.75" x14ac:dyDescent="0.25">
      <c r="A278" s="6" t="s">
        <v>56</v>
      </c>
      <c r="B278" s="10" t="s">
        <v>91</v>
      </c>
      <c r="C278" s="2" t="s">
        <v>75</v>
      </c>
      <c r="D278" s="3">
        <v>844</v>
      </c>
      <c r="E278" s="3">
        <v>8010</v>
      </c>
      <c r="F278" s="38">
        <v>0.6</v>
      </c>
      <c r="G278" s="42">
        <v>0</v>
      </c>
      <c r="H278" s="45"/>
      <c r="I278" s="53">
        <f t="shared" si="31"/>
        <v>0</v>
      </c>
      <c r="J278" s="30">
        <v>15272</v>
      </c>
      <c r="K278" s="45">
        <v>55184</v>
      </c>
      <c r="L278" s="56">
        <f t="shared" si="32"/>
        <v>-23947.200000000001</v>
      </c>
      <c r="M278" s="8">
        <f t="shared" si="33"/>
        <v>-23947.200000000001</v>
      </c>
      <c r="N278" s="35">
        <v>7.4250000000000002E-3</v>
      </c>
      <c r="O278" s="25">
        <f t="shared" si="34"/>
        <v>-177.80796000000001</v>
      </c>
      <c r="P278" s="30">
        <v>0</v>
      </c>
      <c r="Q278" s="45">
        <v>0</v>
      </c>
      <c r="R278" s="50">
        <f t="shared" si="35"/>
        <v>0</v>
      </c>
      <c r="S278" s="4">
        <v>7.8079999999999998E-3</v>
      </c>
      <c r="T278" s="5">
        <f t="shared" si="36"/>
        <v>0</v>
      </c>
      <c r="U278" s="14">
        <f t="shared" si="37"/>
        <v>-177.80796000000001</v>
      </c>
    </row>
    <row r="279" spans="1:21" ht="15.75" x14ac:dyDescent="0.25">
      <c r="A279" s="6" t="s">
        <v>56</v>
      </c>
      <c r="B279" s="10" t="s">
        <v>91</v>
      </c>
      <c r="C279" s="2" t="s">
        <v>67</v>
      </c>
      <c r="D279" s="3">
        <v>844</v>
      </c>
      <c r="E279" s="3">
        <v>8010</v>
      </c>
      <c r="F279" s="38">
        <v>0.6</v>
      </c>
      <c r="G279" s="42">
        <v>0</v>
      </c>
      <c r="H279" s="45"/>
      <c r="I279" s="53">
        <f t="shared" si="31"/>
        <v>0</v>
      </c>
      <c r="J279" s="30">
        <v>15272</v>
      </c>
      <c r="K279" s="45">
        <v>55184</v>
      </c>
      <c r="L279" s="56">
        <f t="shared" si="32"/>
        <v>-23947.200000000001</v>
      </c>
      <c r="M279" s="8">
        <f t="shared" si="33"/>
        <v>-23947.200000000001</v>
      </c>
      <c r="N279" s="35">
        <v>0</v>
      </c>
      <c r="O279" s="25">
        <f t="shared" si="34"/>
        <v>0</v>
      </c>
      <c r="P279" s="30">
        <v>0</v>
      </c>
      <c r="Q279" s="45">
        <v>0</v>
      </c>
      <c r="R279" s="50">
        <f t="shared" si="35"/>
        <v>0</v>
      </c>
      <c r="S279" s="4">
        <v>0</v>
      </c>
      <c r="T279" s="5">
        <f t="shared" si="36"/>
        <v>0</v>
      </c>
      <c r="U279" s="14">
        <f t="shared" si="37"/>
        <v>0</v>
      </c>
    </row>
    <row r="280" spans="1:21" ht="15.75" x14ac:dyDescent="0.25">
      <c r="A280" s="6" t="s">
        <v>56</v>
      </c>
      <c r="B280" s="10" t="s">
        <v>91</v>
      </c>
      <c r="C280" s="2" t="s">
        <v>68</v>
      </c>
      <c r="D280" s="3">
        <v>844</v>
      </c>
      <c r="E280" s="3">
        <v>8010</v>
      </c>
      <c r="F280" s="38">
        <v>1</v>
      </c>
      <c r="G280" s="42">
        <v>0</v>
      </c>
      <c r="H280" s="45"/>
      <c r="I280" s="53">
        <f t="shared" si="31"/>
        <v>0</v>
      </c>
      <c r="J280" s="30">
        <v>15272</v>
      </c>
      <c r="K280" s="45">
        <v>55184</v>
      </c>
      <c r="L280" s="56">
        <f t="shared" si="32"/>
        <v>-39912</v>
      </c>
      <c r="M280" s="8">
        <f t="shared" si="33"/>
        <v>-39912</v>
      </c>
      <c r="N280" s="35">
        <v>8.3999999999999995E-5</v>
      </c>
      <c r="O280" s="25">
        <f t="shared" si="34"/>
        <v>-3.352608</v>
      </c>
      <c r="P280" s="30">
        <v>0</v>
      </c>
      <c r="Q280" s="45">
        <v>0</v>
      </c>
      <c r="R280" s="50">
        <f t="shared" si="35"/>
        <v>0</v>
      </c>
      <c r="S280" s="4">
        <v>9.3999999999999994E-5</v>
      </c>
      <c r="T280" s="5">
        <f t="shared" si="36"/>
        <v>0</v>
      </c>
      <c r="U280" s="14">
        <f t="shared" si="37"/>
        <v>-3.352608</v>
      </c>
    </row>
    <row r="281" spans="1:21" ht="15.75" x14ac:dyDescent="0.25">
      <c r="A281" s="6" t="s">
        <v>56</v>
      </c>
      <c r="B281" s="10" t="s">
        <v>91</v>
      </c>
      <c r="C281" s="2" t="s">
        <v>69</v>
      </c>
      <c r="D281" s="3">
        <v>844</v>
      </c>
      <c r="E281" s="3">
        <v>8010</v>
      </c>
      <c r="F281" s="38">
        <v>1</v>
      </c>
      <c r="G281" s="42">
        <v>0</v>
      </c>
      <c r="H281" s="45"/>
      <c r="I281" s="53">
        <f t="shared" si="31"/>
        <v>0</v>
      </c>
      <c r="J281" s="30">
        <v>15272</v>
      </c>
      <c r="K281" s="45">
        <v>55184</v>
      </c>
      <c r="L281" s="56">
        <f t="shared" si="32"/>
        <v>-39912</v>
      </c>
      <c r="M281" s="8">
        <f t="shared" si="33"/>
        <v>-39912</v>
      </c>
      <c r="N281" s="35">
        <v>1.3200000000000001E-4</v>
      </c>
      <c r="O281" s="25">
        <f t="shared" si="34"/>
        <v>-5.2683840000000002</v>
      </c>
      <c r="P281" s="30">
        <v>0</v>
      </c>
      <c r="Q281" s="45">
        <v>0</v>
      </c>
      <c r="R281" s="50">
        <f t="shared" si="35"/>
        <v>0</v>
      </c>
      <c r="S281" s="4">
        <v>1.46E-4</v>
      </c>
      <c r="T281" s="5">
        <f t="shared" si="36"/>
        <v>0</v>
      </c>
      <c r="U281" s="14">
        <f t="shared" si="37"/>
        <v>-5.2683840000000002</v>
      </c>
    </row>
    <row r="282" spans="1:21" ht="15.75" x14ac:dyDescent="0.25">
      <c r="A282" s="6" t="s">
        <v>56</v>
      </c>
      <c r="B282" s="10" t="s">
        <v>91</v>
      </c>
      <c r="C282" s="2" t="s">
        <v>76</v>
      </c>
      <c r="D282" s="3">
        <v>844</v>
      </c>
      <c r="E282" s="3">
        <v>8010</v>
      </c>
      <c r="F282" s="38">
        <v>1</v>
      </c>
      <c r="G282" s="42">
        <v>0</v>
      </c>
      <c r="H282" s="45"/>
      <c r="I282" s="53">
        <f t="shared" si="31"/>
        <v>0</v>
      </c>
      <c r="J282" s="30">
        <v>15272</v>
      </c>
      <c r="K282" s="45">
        <v>55184</v>
      </c>
      <c r="L282" s="56">
        <f t="shared" si="32"/>
        <v>-39912</v>
      </c>
      <c r="M282" s="8">
        <f t="shared" si="33"/>
        <v>-39912</v>
      </c>
      <c r="N282" s="35">
        <v>2.6699999999999998E-4</v>
      </c>
      <c r="O282" s="25">
        <f t="shared" si="34"/>
        <v>-10.656504</v>
      </c>
      <c r="P282" s="30">
        <v>0</v>
      </c>
      <c r="Q282" s="45">
        <v>0</v>
      </c>
      <c r="R282" s="50">
        <f t="shared" si="35"/>
        <v>0</v>
      </c>
      <c r="S282" s="4">
        <v>2.9500000000000001E-4</v>
      </c>
      <c r="T282" s="5">
        <f t="shared" si="36"/>
        <v>0</v>
      </c>
      <c r="U282" s="14">
        <f t="shared" si="37"/>
        <v>-10.656504</v>
      </c>
    </row>
    <row r="283" spans="1:21" ht="15.75" x14ac:dyDescent="0.25">
      <c r="A283" s="6" t="s">
        <v>56</v>
      </c>
      <c r="B283" s="10" t="s">
        <v>91</v>
      </c>
      <c r="C283" s="2" t="s">
        <v>77</v>
      </c>
      <c r="D283" s="3">
        <v>844</v>
      </c>
      <c r="E283" s="3">
        <v>8010</v>
      </c>
      <c r="F283" s="38">
        <v>1</v>
      </c>
      <c r="G283" s="42">
        <v>0</v>
      </c>
      <c r="H283" s="45"/>
      <c r="I283" s="53">
        <f t="shared" si="31"/>
        <v>0</v>
      </c>
      <c r="J283" s="30">
        <v>15272</v>
      </c>
      <c r="K283" s="45">
        <v>55184</v>
      </c>
      <c r="L283" s="56">
        <f t="shared" si="32"/>
        <v>-39912</v>
      </c>
      <c r="M283" s="8">
        <f t="shared" si="33"/>
        <v>-39912</v>
      </c>
      <c r="N283" s="35">
        <v>2.3969999999999998E-3</v>
      </c>
      <c r="O283" s="25">
        <f t="shared" si="34"/>
        <v>-95.669063999999992</v>
      </c>
      <c r="P283" s="30">
        <v>0</v>
      </c>
      <c r="Q283" s="45">
        <v>0</v>
      </c>
      <c r="R283" s="50">
        <f t="shared" si="35"/>
        <v>0</v>
      </c>
      <c r="S283" s="4">
        <v>2.6510000000000001E-3</v>
      </c>
      <c r="T283" s="5">
        <f t="shared" si="36"/>
        <v>0</v>
      </c>
      <c r="U283" s="14">
        <f t="shared" si="37"/>
        <v>-95.669063999999992</v>
      </c>
    </row>
    <row r="284" spans="1:21" ht="15.75" x14ac:dyDescent="0.25">
      <c r="A284" s="6" t="s">
        <v>56</v>
      </c>
      <c r="B284" s="10" t="s">
        <v>91</v>
      </c>
      <c r="C284" s="2" t="s">
        <v>71</v>
      </c>
      <c r="D284" s="3">
        <v>844</v>
      </c>
      <c r="E284" s="3">
        <v>8010</v>
      </c>
      <c r="F284" s="38">
        <v>1</v>
      </c>
      <c r="G284" s="42">
        <v>0</v>
      </c>
      <c r="H284" s="45"/>
      <c r="I284" s="53">
        <f t="shared" si="31"/>
        <v>0</v>
      </c>
      <c r="J284" s="30">
        <v>15272</v>
      </c>
      <c r="K284" s="45">
        <v>55184</v>
      </c>
      <c r="L284" s="56">
        <f t="shared" si="32"/>
        <v>-39912</v>
      </c>
      <c r="M284" s="8">
        <f t="shared" si="33"/>
        <v>-39912</v>
      </c>
      <c r="N284" s="35">
        <v>8.2000000000000001E-5</v>
      </c>
      <c r="O284" s="25">
        <f t="shared" si="34"/>
        <v>-3.2727840000000001</v>
      </c>
      <c r="P284" s="30">
        <v>0</v>
      </c>
      <c r="Q284" s="45">
        <v>0</v>
      </c>
      <c r="R284" s="50">
        <f t="shared" si="35"/>
        <v>0</v>
      </c>
      <c r="S284" s="4">
        <v>9.2E-5</v>
      </c>
      <c r="T284" s="5">
        <f t="shared" si="36"/>
        <v>0</v>
      </c>
      <c r="U284" s="14">
        <f t="shared" si="37"/>
        <v>-3.2727840000000001</v>
      </c>
    </row>
    <row r="285" spans="1:21" ht="15.75" x14ac:dyDescent="0.25">
      <c r="A285" s="6" t="s">
        <v>56</v>
      </c>
      <c r="B285" s="10" t="s">
        <v>91</v>
      </c>
      <c r="C285" s="2" t="s">
        <v>72</v>
      </c>
      <c r="D285" s="3">
        <v>844</v>
      </c>
      <c r="E285" s="3">
        <v>8010</v>
      </c>
      <c r="F285" s="38">
        <v>1</v>
      </c>
      <c r="G285" s="42">
        <v>0</v>
      </c>
      <c r="H285" s="45"/>
      <c r="I285" s="53">
        <f t="shared" si="31"/>
        <v>0</v>
      </c>
      <c r="J285" s="30">
        <v>15272</v>
      </c>
      <c r="K285" s="45">
        <v>55184</v>
      </c>
      <c r="L285" s="56">
        <f t="shared" si="32"/>
        <v>-39912</v>
      </c>
      <c r="M285" s="8">
        <f t="shared" si="33"/>
        <v>-39912</v>
      </c>
      <c r="N285" s="35">
        <v>1.36E-4</v>
      </c>
      <c r="O285" s="25">
        <f t="shared" si="34"/>
        <v>-5.428032</v>
      </c>
      <c r="P285" s="30">
        <v>0</v>
      </c>
      <c r="Q285" s="45">
        <v>0</v>
      </c>
      <c r="R285" s="50">
        <f t="shared" si="35"/>
        <v>0</v>
      </c>
      <c r="S285" s="4">
        <v>1.35E-4</v>
      </c>
      <c r="T285" s="5">
        <f t="shared" si="36"/>
        <v>0</v>
      </c>
      <c r="U285" s="14">
        <f t="shared" si="37"/>
        <v>-5.428032</v>
      </c>
    </row>
    <row r="286" spans="1:21" ht="15.75" x14ac:dyDescent="0.25">
      <c r="A286" s="6" t="s">
        <v>56</v>
      </c>
      <c r="B286" s="10" t="s">
        <v>91</v>
      </c>
      <c r="C286" s="2" t="s">
        <v>73</v>
      </c>
      <c r="D286" s="3">
        <v>844</v>
      </c>
      <c r="E286" s="3">
        <v>8010</v>
      </c>
      <c r="F286" s="38">
        <v>1</v>
      </c>
      <c r="G286" s="42">
        <v>0</v>
      </c>
      <c r="H286" s="45"/>
      <c r="I286" s="53">
        <f t="shared" si="31"/>
        <v>0</v>
      </c>
      <c r="J286" s="30">
        <v>15272</v>
      </c>
      <c r="K286" s="45">
        <v>55184</v>
      </c>
      <c r="L286" s="56">
        <f t="shared" si="32"/>
        <v>-39912</v>
      </c>
      <c r="M286" s="8">
        <f t="shared" si="33"/>
        <v>-39912</v>
      </c>
      <c r="N286" s="35">
        <v>1.2E-5</v>
      </c>
      <c r="O286" s="25">
        <f t="shared" si="34"/>
        <v>-0.47894400000000004</v>
      </c>
      <c r="P286" s="30">
        <v>0</v>
      </c>
      <c r="Q286" s="45">
        <v>0</v>
      </c>
      <c r="R286" s="50">
        <f t="shared" si="35"/>
        <v>0</v>
      </c>
      <c r="S286" s="4">
        <v>1.2E-5</v>
      </c>
      <c r="T286" s="5">
        <f t="shared" si="36"/>
        <v>0</v>
      </c>
      <c r="U286" s="14">
        <f t="shared" si="37"/>
        <v>-0.47894400000000004</v>
      </c>
    </row>
    <row r="287" spans="1:21" ht="15.75" x14ac:dyDescent="0.25">
      <c r="A287" s="6" t="s">
        <v>56</v>
      </c>
      <c r="B287" s="10" t="s">
        <v>91</v>
      </c>
      <c r="C287" s="2" t="s">
        <v>74</v>
      </c>
      <c r="D287" s="3">
        <v>844</v>
      </c>
      <c r="E287" s="3">
        <v>8010</v>
      </c>
      <c r="F287" s="38">
        <v>1</v>
      </c>
      <c r="G287" s="42">
        <v>0</v>
      </c>
      <c r="H287" s="45"/>
      <c r="I287" s="53">
        <f t="shared" si="31"/>
        <v>0</v>
      </c>
      <c r="J287" s="30">
        <v>15272</v>
      </c>
      <c r="K287" s="45">
        <v>55184</v>
      </c>
      <c r="L287" s="56">
        <f t="shared" si="32"/>
        <v>-39912</v>
      </c>
      <c r="M287" s="8">
        <f t="shared" si="33"/>
        <v>-39912</v>
      </c>
      <c r="N287" s="35">
        <v>2.14E-4</v>
      </c>
      <c r="O287" s="25">
        <f t="shared" si="34"/>
        <v>-8.5411680000000008</v>
      </c>
      <c r="P287" s="30">
        <v>0</v>
      </c>
      <c r="Q287" s="45">
        <v>0</v>
      </c>
      <c r="R287" s="50">
        <f t="shared" si="35"/>
        <v>0</v>
      </c>
      <c r="S287" s="4">
        <v>2.4000000000000001E-4</v>
      </c>
      <c r="T287" s="5">
        <f t="shared" si="36"/>
        <v>0</v>
      </c>
      <c r="U287" s="14">
        <f t="shared" si="37"/>
        <v>-8.5411680000000008</v>
      </c>
    </row>
    <row r="288" spans="1:21" ht="15.75" x14ac:dyDescent="0.25">
      <c r="A288" s="6" t="s">
        <v>56</v>
      </c>
      <c r="B288" s="10" t="s">
        <v>91</v>
      </c>
      <c r="C288" s="2" t="s">
        <v>91</v>
      </c>
      <c r="D288" s="3">
        <v>844</v>
      </c>
      <c r="E288" s="3">
        <v>8010</v>
      </c>
      <c r="F288" s="38">
        <v>1</v>
      </c>
      <c r="G288" s="42">
        <v>0</v>
      </c>
      <c r="H288" s="45"/>
      <c r="I288" s="53">
        <f t="shared" si="31"/>
        <v>0</v>
      </c>
      <c r="J288" s="30">
        <v>15272</v>
      </c>
      <c r="K288" s="45">
        <v>55184</v>
      </c>
      <c r="L288" s="56">
        <f t="shared" si="32"/>
        <v>-39912</v>
      </c>
      <c r="M288" s="8">
        <f t="shared" si="33"/>
        <v>-39912</v>
      </c>
      <c r="N288" s="35">
        <v>0</v>
      </c>
      <c r="O288" s="25">
        <f t="shared" si="34"/>
        <v>0</v>
      </c>
      <c r="P288" s="30">
        <v>0</v>
      </c>
      <c r="Q288" s="45">
        <v>0</v>
      </c>
      <c r="R288" s="50">
        <f t="shared" si="35"/>
        <v>0</v>
      </c>
      <c r="S288" s="4">
        <v>0</v>
      </c>
      <c r="T288" s="5">
        <f t="shared" si="36"/>
        <v>0</v>
      </c>
      <c r="U288" s="14">
        <f t="shared" si="37"/>
        <v>0</v>
      </c>
    </row>
    <row r="289" spans="1:21" ht="15.75" x14ac:dyDescent="0.25">
      <c r="A289" s="6" t="s">
        <v>56</v>
      </c>
      <c r="B289" s="10" t="s">
        <v>91</v>
      </c>
      <c r="C289" s="2" t="s">
        <v>37</v>
      </c>
      <c r="D289" s="3">
        <v>844</v>
      </c>
      <c r="E289" s="3">
        <v>8010</v>
      </c>
      <c r="F289" s="38">
        <v>1</v>
      </c>
      <c r="G289" s="42">
        <v>0</v>
      </c>
      <c r="H289" s="45"/>
      <c r="I289" s="53">
        <f t="shared" si="31"/>
        <v>0</v>
      </c>
      <c r="J289" s="30">
        <v>15272</v>
      </c>
      <c r="K289" s="45">
        <v>55184</v>
      </c>
      <c r="L289" s="56">
        <f t="shared" si="32"/>
        <v>-39912</v>
      </c>
      <c r="M289" s="8">
        <f t="shared" si="33"/>
        <v>-39912</v>
      </c>
      <c r="N289" s="35">
        <v>2.1499999999999999E-4</v>
      </c>
      <c r="O289" s="25">
        <f t="shared" si="34"/>
        <v>-8.58108</v>
      </c>
      <c r="P289" s="30">
        <v>0</v>
      </c>
      <c r="Q289" s="45">
        <v>0</v>
      </c>
      <c r="R289" s="50">
        <f t="shared" si="35"/>
        <v>0</v>
      </c>
      <c r="S289" s="4">
        <v>2.41E-4</v>
      </c>
      <c r="T289" s="5">
        <f t="shared" si="36"/>
        <v>0</v>
      </c>
      <c r="U289" s="14">
        <f t="shared" si="37"/>
        <v>-8.58108</v>
      </c>
    </row>
    <row r="290" spans="1:21" ht="15.75" x14ac:dyDescent="0.25">
      <c r="A290" s="6" t="s">
        <v>56</v>
      </c>
      <c r="B290" s="10" t="s">
        <v>91</v>
      </c>
      <c r="C290" s="2" t="s">
        <v>30</v>
      </c>
      <c r="D290" s="3">
        <v>844</v>
      </c>
      <c r="E290" s="3">
        <v>8010</v>
      </c>
      <c r="F290" s="38">
        <v>0.6</v>
      </c>
      <c r="G290" s="42">
        <v>0</v>
      </c>
      <c r="H290" s="45"/>
      <c r="I290" s="53">
        <f t="shared" si="31"/>
        <v>0</v>
      </c>
      <c r="J290" s="30">
        <v>15272</v>
      </c>
      <c r="K290" s="45">
        <v>55184</v>
      </c>
      <c r="L290" s="56">
        <f t="shared" si="32"/>
        <v>-23947.200000000001</v>
      </c>
      <c r="M290" s="8">
        <f t="shared" si="33"/>
        <v>-23947.200000000001</v>
      </c>
      <c r="N290" s="35">
        <v>0</v>
      </c>
      <c r="O290" s="25">
        <f t="shared" si="34"/>
        <v>0</v>
      </c>
      <c r="P290" s="30">
        <v>0</v>
      </c>
      <c r="Q290" s="45">
        <v>0</v>
      </c>
      <c r="R290" s="50">
        <f t="shared" si="35"/>
        <v>0</v>
      </c>
      <c r="S290" s="4">
        <v>0</v>
      </c>
      <c r="T290" s="5">
        <f t="shared" si="36"/>
        <v>0</v>
      </c>
      <c r="U290" s="14">
        <f t="shared" si="37"/>
        <v>0</v>
      </c>
    </row>
    <row r="291" spans="1:21" ht="15.75" x14ac:dyDescent="0.25">
      <c r="A291" s="6" t="s">
        <v>56</v>
      </c>
      <c r="B291" s="10" t="s">
        <v>91</v>
      </c>
      <c r="C291" s="2" t="s">
        <v>31</v>
      </c>
      <c r="D291" s="3">
        <v>844</v>
      </c>
      <c r="E291" s="3">
        <v>8010</v>
      </c>
      <c r="F291" s="38">
        <v>0.6</v>
      </c>
      <c r="G291" s="42">
        <v>0</v>
      </c>
      <c r="H291" s="45"/>
      <c r="I291" s="53">
        <f t="shared" si="31"/>
        <v>0</v>
      </c>
      <c r="J291" s="30">
        <v>15272</v>
      </c>
      <c r="K291" s="45">
        <v>55184</v>
      </c>
      <c r="L291" s="56">
        <f t="shared" si="32"/>
        <v>-23947.200000000001</v>
      </c>
      <c r="M291" s="8">
        <f t="shared" si="33"/>
        <v>-23947.200000000001</v>
      </c>
      <c r="N291" s="35">
        <v>1.6000000000000001E-4</v>
      </c>
      <c r="O291" s="25">
        <f t="shared" si="34"/>
        <v>-3.8315520000000003</v>
      </c>
      <c r="P291" s="30">
        <v>0</v>
      </c>
      <c r="Q291" s="45">
        <v>0</v>
      </c>
      <c r="R291" s="50">
        <f t="shared" si="35"/>
        <v>0</v>
      </c>
      <c r="S291" s="4">
        <v>1.76E-4</v>
      </c>
      <c r="T291" s="5">
        <f t="shared" si="36"/>
        <v>0</v>
      </c>
      <c r="U291" s="14">
        <f t="shared" si="37"/>
        <v>-3.8315520000000003</v>
      </c>
    </row>
    <row r="292" spans="1:21" ht="15.75" x14ac:dyDescent="0.25">
      <c r="A292" s="6" t="s">
        <v>56</v>
      </c>
      <c r="B292" s="10" t="s">
        <v>91</v>
      </c>
      <c r="C292" s="2" t="s">
        <v>187</v>
      </c>
      <c r="D292" s="3">
        <v>844</v>
      </c>
      <c r="E292" s="3">
        <v>8010</v>
      </c>
      <c r="F292" s="38">
        <v>1</v>
      </c>
      <c r="G292" s="42">
        <v>0</v>
      </c>
      <c r="H292" s="45"/>
      <c r="I292" s="53">
        <f t="shared" si="31"/>
        <v>0</v>
      </c>
      <c r="J292" s="30">
        <v>15272</v>
      </c>
      <c r="K292" s="45">
        <v>55184</v>
      </c>
      <c r="L292" s="56">
        <f t="shared" si="32"/>
        <v>-39912</v>
      </c>
      <c r="M292" s="8">
        <f t="shared" si="33"/>
        <v>-39912</v>
      </c>
      <c r="N292" s="35">
        <v>4.6E-5</v>
      </c>
      <c r="O292" s="25">
        <f t="shared" si="34"/>
        <v>-1.835952</v>
      </c>
      <c r="P292" s="30">
        <v>0</v>
      </c>
      <c r="Q292" s="45">
        <v>0</v>
      </c>
      <c r="R292" s="50">
        <f t="shared" si="35"/>
        <v>0</v>
      </c>
      <c r="S292" s="4">
        <v>2.5999999999999998E-5</v>
      </c>
      <c r="T292" s="5">
        <f t="shared" si="36"/>
        <v>0</v>
      </c>
      <c r="U292" s="14">
        <f t="shared" si="37"/>
        <v>-1.835952</v>
      </c>
    </row>
    <row r="293" spans="1:21" ht="15.75" x14ac:dyDescent="0.25">
      <c r="A293" s="6" t="s">
        <v>56</v>
      </c>
      <c r="B293" s="10" t="s">
        <v>97</v>
      </c>
      <c r="C293" s="2" t="s">
        <v>64</v>
      </c>
      <c r="D293" s="3">
        <v>252</v>
      </c>
      <c r="E293" s="3">
        <v>8011</v>
      </c>
      <c r="F293" s="38">
        <v>1</v>
      </c>
      <c r="G293" s="42">
        <v>9107123</v>
      </c>
      <c r="H293" s="45">
        <v>5001596</v>
      </c>
      <c r="I293" s="53">
        <f t="shared" si="31"/>
        <v>4105527</v>
      </c>
      <c r="J293" s="30">
        <v>84007</v>
      </c>
      <c r="K293" s="46"/>
      <c r="L293" s="56">
        <f t="shared" si="32"/>
        <v>84007</v>
      </c>
      <c r="M293" s="8">
        <f t="shared" si="33"/>
        <v>4189534</v>
      </c>
      <c r="N293" s="35">
        <v>1.4239999999999999E-3</v>
      </c>
      <c r="O293" s="25">
        <f t="shared" si="34"/>
        <v>5965.8964159999996</v>
      </c>
      <c r="P293" s="30">
        <v>708588</v>
      </c>
      <c r="Q293" s="45">
        <v>835912</v>
      </c>
      <c r="R293" s="50">
        <f t="shared" si="35"/>
        <v>-127324</v>
      </c>
      <c r="S293" s="4">
        <v>1.72E-3</v>
      </c>
      <c r="T293" s="5">
        <f t="shared" si="36"/>
        <v>-218.99727999999999</v>
      </c>
      <c r="U293" s="14">
        <f t="shared" si="37"/>
        <v>5746.899136</v>
      </c>
    </row>
    <row r="294" spans="1:21" ht="15.75" x14ac:dyDescent="0.25">
      <c r="A294" s="6" t="s">
        <v>56</v>
      </c>
      <c r="B294" s="10" t="s">
        <v>97</v>
      </c>
      <c r="C294" s="2" t="s">
        <v>65</v>
      </c>
      <c r="D294" s="3">
        <v>252</v>
      </c>
      <c r="E294" s="3">
        <v>8011</v>
      </c>
      <c r="F294" s="38">
        <v>1</v>
      </c>
      <c r="G294" s="42">
        <v>9107123</v>
      </c>
      <c r="H294" s="45">
        <v>5001596</v>
      </c>
      <c r="I294" s="53">
        <f t="shared" si="31"/>
        <v>4105527</v>
      </c>
      <c r="J294" s="30">
        <v>84007</v>
      </c>
      <c r="K294" s="46"/>
      <c r="L294" s="56">
        <f t="shared" si="32"/>
        <v>84007</v>
      </c>
      <c r="M294" s="8">
        <f t="shared" si="33"/>
        <v>4189534</v>
      </c>
      <c r="N294" s="35">
        <v>1.4100000000000001E-4</v>
      </c>
      <c r="O294" s="25">
        <f t="shared" si="34"/>
        <v>590.7242940000001</v>
      </c>
      <c r="P294" s="30">
        <v>708588</v>
      </c>
      <c r="Q294" s="45">
        <v>835912</v>
      </c>
      <c r="R294" s="50">
        <f t="shared" si="35"/>
        <v>-127324</v>
      </c>
      <c r="S294" s="4">
        <v>1.85E-4</v>
      </c>
      <c r="T294" s="5">
        <f t="shared" si="36"/>
        <v>-23.554939999999998</v>
      </c>
      <c r="U294" s="14">
        <f t="shared" si="37"/>
        <v>567.16935400000011</v>
      </c>
    </row>
    <row r="295" spans="1:21" ht="15.75" x14ac:dyDescent="0.25">
      <c r="A295" s="6" t="s">
        <v>56</v>
      </c>
      <c r="B295" s="10" t="s">
        <v>97</v>
      </c>
      <c r="C295" s="2" t="s">
        <v>66</v>
      </c>
      <c r="D295" s="3">
        <v>252</v>
      </c>
      <c r="E295" s="3">
        <v>8011</v>
      </c>
      <c r="F295" s="38">
        <v>1</v>
      </c>
      <c r="G295" s="42">
        <v>9107123</v>
      </c>
      <c r="H295" s="45">
        <v>5001596</v>
      </c>
      <c r="I295" s="53">
        <f t="shared" si="31"/>
        <v>4105527</v>
      </c>
      <c r="J295" s="30">
        <v>84007</v>
      </c>
      <c r="K295" s="46"/>
      <c r="L295" s="56">
        <f t="shared" si="32"/>
        <v>84007</v>
      </c>
      <c r="M295" s="8">
        <f t="shared" si="33"/>
        <v>4189534</v>
      </c>
      <c r="N295" s="35">
        <v>4.7399999999999997E-4</v>
      </c>
      <c r="O295" s="25">
        <f t="shared" si="34"/>
        <v>1985.8391159999999</v>
      </c>
      <c r="P295" s="30">
        <v>708588</v>
      </c>
      <c r="Q295" s="45">
        <v>835912</v>
      </c>
      <c r="R295" s="50">
        <f t="shared" si="35"/>
        <v>-127324</v>
      </c>
      <c r="S295" s="4">
        <v>4.5800000000000002E-4</v>
      </c>
      <c r="T295" s="5">
        <f t="shared" si="36"/>
        <v>-58.314392000000005</v>
      </c>
      <c r="U295" s="14">
        <f t="shared" si="37"/>
        <v>1927.5247239999999</v>
      </c>
    </row>
    <row r="296" spans="1:21" ht="15.75" x14ac:dyDescent="0.25">
      <c r="A296" s="6" t="s">
        <v>56</v>
      </c>
      <c r="B296" s="10" t="s">
        <v>97</v>
      </c>
      <c r="C296" s="2" t="s">
        <v>75</v>
      </c>
      <c r="D296" s="3">
        <v>252</v>
      </c>
      <c r="E296" s="3">
        <v>8011</v>
      </c>
      <c r="F296" s="38">
        <v>0.6</v>
      </c>
      <c r="G296" s="42">
        <v>9107123</v>
      </c>
      <c r="H296" s="45">
        <v>5001596</v>
      </c>
      <c r="I296" s="53">
        <f t="shared" si="31"/>
        <v>2463316.1999999997</v>
      </c>
      <c r="J296" s="30">
        <v>84007</v>
      </c>
      <c r="K296" s="46"/>
      <c r="L296" s="56">
        <f t="shared" si="32"/>
        <v>50404.2</v>
      </c>
      <c r="M296" s="8">
        <f t="shared" si="33"/>
        <v>2513720.4</v>
      </c>
      <c r="N296" s="35">
        <v>7.4250000000000002E-3</v>
      </c>
      <c r="O296" s="25">
        <f t="shared" si="34"/>
        <v>18664.373970000001</v>
      </c>
      <c r="P296" s="30">
        <v>708588</v>
      </c>
      <c r="Q296" s="45">
        <v>835912</v>
      </c>
      <c r="R296" s="50">
        <f t="shared" si="35"/>
        <v>-76394.399999999994</v>
      </c>
      <c r="S296" s="4">
        <v>7.8079999999999998E-3</v>
      </c>
      <c r="T296" s="5">
        <f t="shared" si="36"/>
        <v>-596.48747519999995</v>
      </c>
      <c r="U296" s="14">
        <f t="shared" si="37"/>
        <v>18067.886494800001</v>
      </c>
    </row>
    <row r="297" spans="1:21" ht="15.75" x14ac:dyDescent="0.25">
      <c r="A297" s="6" t="s">
        <v>56</v>
      </c>
      <c r="B297" s="10" t="s">
        <v>97</v>
      </c>
      <c r="C297" s="2" t="s">
        <v>67</v>
      </c>
      <c r="D297" s="3">
        <v>252</v>
      </c>
      <c r="E297" s="3">
        <v>8011</v>
      </c>
      <c r="F297" s="38">
        <v>0.6</v>
      </c>
      <c r="G297" s="42">
        <v>9107123</v>
      </c>
      <c r="H297" s="45">
        <v>5001596</v>
      </c>
      <c r="I297" s="53">
        <f t="shared" si="31"/>
        <v>2463316.1999999997</v>
      </c>
      <c r="J297" s="30">
        <v>84007</v>
      </c>
      <c r="K297" s="46"/>
      <c r="L297" s="56">
        <f t="shared" si="32"/>
        <v>50404.2</v>
      </c>
      <c r="M297" s="8">
        <f t="shared" si="33"/>
        <v>2513720.4</v>
      </c>
      <c r="N297" s="35">
        <v>0</v>
      </c>
      <c r="O297" s="25">
        <f t="shared" si="34"/>
        <v>0</v>
      </c>
      <c r="P297" s="30">
        <v>708588</v>
      </c>
      <c r="Q297" s="45">
        <v>835912</v>
      </c>
      <c r="R297" s="50">
        <f t="shared" si="35"/>
        <v>-76394.399999999994</v>
      </c>
      <c r="S297" s="4">
        <v>0</v>
      </c>
      <c r="T297" s="5">
        <f t="shared" si="36"/>
        <v>0</v>
      </c>
      <c r="U297" s="14">
        <f t="shared" si="37"/>
        <v>0</v>
      </c>
    </row>
    <row r="298" spans="1:21" ht="15.75" x14ac:dyDescent="0.25">
      <c r="A298" s="6" t="s">
        <v>56</v>
      </c>
      <c r="B298" s="10" t="s">
        <v>97</v>
      </c>
      <c r="C298" s="2" t="s">
        <v>68</v>
      </c>
      <c r="D298" s="3">
        <v>252</v>
      </c>
      <c r="E298" s="3">
        <v>8011</v>
      </c>
      <c r="F298" s="38">
        <v>1</v>
      </c>
      <c r="G298" s="42">
        <v>9107123</v>
      </c>
      <c r="H298" s="45">
        <v>5001596</v>
      </c>
      <c r="I298" s="53">
        <f t="shared" si="31"/>
        <v>4105527</v>
      </c>
      <c r="J298" s="30">
        <v>84007</v>
      </c>
      <c r="K298" s="46"/>
      <c r="L298" s="56">
        <f t="shared" si="32"/>
        <v>84007</v>
      </c>
      <c r="M298" s="8">
        <f t="shared" si="33"/>
        <v>4189534</v>
      </c>
      <c r="N298" s="35">
        <v>8.3999999999999995E-5</v>
      </c>
      <c r="O298" s="25">
        <f t="shared" si="34"/>
        <v>351.92085599999996</v>
      </c>
      <c r="P298" s="30">
        <v>708588</v>
      </c>
      <c r="Q298" s="45">
        <v>835912</v>
      </c>
      <c r="R298" s="50">
        <f t="shared" si="35"/>
        <v>-127324</v>
      </c>
      <c r="S298" s="4">
        <v>9.3999999999999994E-5</v>
      </c>
      <c r="T298" s="5">
        <f t="shared" si="36"/>
        <v>-11.968456</v>
      </c>
      <c r="U298" s="14">
        <f t="shared" si="37"/>
        <v>339.95239999999995</v>
      </c>
    </row>
    <row r="299" spans="1:21" ht="15.75" x14ac:dyDescent="0.25">
      <c r="A299" s="6" t="s">
        <v>56</v>
      </c>
      <c r="B299" s="10" t="s">
        <v>97</v>
      </c>
      <c r="C299" s="2" t="s">
        <v>69</v>
      </c>
      <c r="D299" s="3">
        <v>252</v>
      </c>
      <c r="E299" s="3">
        <v>8011</v>
      </c>
      <c r="F299" s="38">
        <v>1</v>
      </c>
      <c r="G299" s="42">
        <v>9107123</v>
      </c>
      <c r="H299" s="45">
        <v>5001596</v>
      </c>
      <c r="I299" s="53">
        <f t="shared" si="31"/>
        <v>4105527</v>
      </c>
      <c r="J299" s="30">
        <v>84007</v>
      </c>
      <c r="K299" s="46"/>
      <c r="L299" s="56">
        <f t="shared" si="32"/>
        <v>84007</v>
      </c>
      <c r="M299" s="8">
        <f t="shared" si="33"/>
        <v>4189534</v>
      </c>
      <c r="N299" s="35">
        <v>1.3200000000000001E-4</v>
      </c>
      <c r="O299" s="25">
        <f t="shared" si="34"/>
        <v>553.01848800000005</v>
      </c>
      <c r="P299" s="30">
        <v>708588</v>
      </c>
      <c r="Q299" s="45">
        <v>835912</v>
      </c>
      <c r="R299" s="50">
        <f t="shared" si="35"/>
        <v>-127324</v>
      </c>
      <c r="S299" s="4">
        <v>1.46E-4</v>
      </c>
      <c r="T299" s="5">
        <f t="shared" si="36"/>
        <v>-18.589303999999998</v>
      </c>
      <c r="U299" s="14">
        <f t="shared" si="37"/>
        <v>534.42918400000008</v>
      </c>
    </row>
    <row r="300" spans="1:21" ht="15.75" x14ac:dyDescent="0.25">
      <c r="A300" s="6" t="s">
        <v>56</v>
      </c>
      <c r="B300" s="10" t="s">
        <v>97</v>
      </c>
      <c r="C300" s="2" t="s">
        <v>76</v>
      </c>
      <c r="D300" s="3">
        <v>252</v>
      </c>
      <c r="E300" s="3">
        <v>8011</v>
      </c>
      <c r="F300" s="38">
        <v>1</v>
      </c>
      <c r="G300" s="42">
        <v>9107123</v>
      </c>
      <c r="H300" s="45">
        <v>5001596</v>
      </c>
      <c r="I300" s="53">
        <f t="shared" si="31"/>
        <v>4105527</v>
      </c>
      <c r="J300" s="30">
        <v>84007</v>
      </c>
      <c r="K300" s="46"/>
      <c r="L300" s="56">
        <f t="shared" si="32"/>
        <v>84007</v>
      </c>
      <c r="M300" s="8">
        <f t="shared" si="33"/>
        <v>4189534</v>
      </c>
      <c r="N300" s="35">
        <v>2.6699999999999998E-4</v>
      </c>
      <c r="O300" s="25">
        <f t="shared" si="34"/>
        <v>1118.6055779999999</v>
      </c>
      <c r="P300" s="30">
        <v>708588</v>
      </c>
      <c r="Q300" s="45">
        <v>835912</v>
      </c>
      <c r="R300" s="50">
        <f t="shared" si="35"/>
        <v>-127324</v>
      </c>
      <c r="S300" s="4">
        <v>2.9500000000000001E-4</v>
      </c>
      <c r="T300" s="5">
        <f t="shared" si="36"/>
        <v>-37.560580000000002</v>
      </c>
      <c r="U300" s="14">
        <f t="shared" si="37"/>
        <v>1081.0449979999999</v>
      </c>
    </row>
    <row r="301" spans="1:21" ht="15.75" x14ac:dyDescent="0.25">
      <c r="A301" s="6" t="s">
        <v>56</v>
      </c>
      <c r="B301" s="10" t="s">
        <v>97</v>
      </c>
      <c r="C301" s="2" t="s">
        <v>70</v>
      </c>
      <c r="D301" s="3">
        <v>252</v>
      </c>
      <c r="E301" s="3">
        <v>8011</v>
      </c>
      <c r="F301" s="38">
        <v>1</v>
      </c>
      <c r="G301" s="42">
        <v>9107123</v>
      </c>
      <c r="H301" s="45">
        <v>5001596</v>
      </c>
      <c r="I301" s="53">
        <f t="shared" si="31"/>
        <v>4105527</v>
      </c>
      <c r="J301" s="30">
        <v>84007</v>
      </c>
      <c r="K301" s="46"/>
      <c r="L301" s="56">
        <f t="shared" si="32"/>
        <v>84007</v>
      </c>
      <c r="M301" s="8">
        <f t="shared" si="33"/>
        <v>4189534</v>
      </c>
      <c r="N301" s="35">
        <v>5.0299999999999997E-4</v>
      </c>
      <c r="O301" s="25">
        <f t="shared" si="34"/>
        <v>2107.3356020000001</v>
      </c>
      <c r="P301" s="30">
        <v>708588</v>
      </c>
      <c r="Q301" s="45">
        <v>835912</v>
      </c>
      <c r="R301" s="50">
        <f t="shared" si="35"/>
        <v>-127324</v>
      </c>
      <c r="S301" s="4">
        <v>5.6400000000000005E-4</v>
      </c>
      <c r="T301" s="5">
        <f t="shared" si="36"/>
        <v>-71.810736000000006</v>
      </c>
      <c r="U301" s="14">
        <f t="shared" si="37"/>
        <v>2035.5248660000002</v>
      </c>
    </row>
    <row r="302" spans="1:21" ht="15.75" x14ac:dyDescent="0.25">
      <c r="A302" s="6" t="s">
        <v>56</v>
      </c>
      <c r="B302" s="10" t="s">
        <v>97</v>
      </c>
      <c r="C302" s="2" t="s">
        <v>77</v>
      </c>
      <c r="D302" s="3">
        <v>252</v>
      </c>
      <c r="E302" s="3">
        <v>8011</v>
      </c>
      <c r="F302" s="38">
        <v>1</v>
      </c>
      <c r="G302" s="42">
        <v>9107123</v>
      </c>
      <c r="H302" s="45">
        <v>5001596</v>
      </c>
      <c r="I302" s="53">
        <f t="shared" si="31"/>
        <v>4105527</v>
      </c>
      <c r="J302" s="30">
        <v>84007</v>
      </c>
      <c r="K302" s="46"/>
      <c r="L302" s="56">
        <f t="shared" si="32"/>
        <v>84007</v>
      </c>
      <c r="M302" s="8">
        <f t="shared" si="33"/>
        <v>4189534</v>
      </c>
      <c r="N302" s="35">
        <v>2.3969999999999998E-3</v>
      </c>
      <c r="O302" s="25">
        <f t="shared" si="34"/>
        <v>10042.312997999999</v>
      </c>
      <c r="P302" s="30">
        <v>708588</v>
      </c>
      <c r="Q302" s="45">
        <v>835912</v>
      </c>
      <c r="R302" s="50">
        <f t="shared" si="35"/>
        <v>-127324</v>
      </c>
      <c r="S302" s="4">
        <v>2.6510000000000001E-3</v>
      </c>
      <c r="T302" s="5">
        <f t="shared" si="36"/>
        <v>-337.53592400000002</v>
      </c>
      <c r="U302" s="14">
        <f t="shared" si="37"/>
        <v>9704.7770739999996</v>
      </c>
    </row>
    <row r="303" spans="1:21" ht="15.75" x14ac:dyDescent="0.25">
      <c r="A303" s="6" t="s">
        <v>56</v>
      </c>
      <c r="B303" s="10" t="s">
        <v>97</v>
      </c>
      <c r="C303" s="2" t="s">
        <v>71</v>
      </c>
      <c r="D303" s="3">
        <v>252</v>
      </c>
      <c r="E303" s="3">
        <v>8011</v>
      </c>
      <c r="F303" s="38">
        <v>1</v>
      </c>
      <c r="G303" s="42">
        <v>9107123</v>
      </c>
      <c r="H303" s="45">
        <v>5001596</v>
      </c>
      <c r="I303" s="53">
        <f t="shared" si="31"/>
        <v>4105527</v>
      </c>
      <c r="J303" s="30">
        <v>84007</v>
      </c>
      <c r="K303" s="46"/>
      <c r="L303" s="56">
        <f t="shared" si="32"/>
        <v>84007</v>
      </c>
      <c r="M303" s="8">
        <f t="shared" si="33"/>
        <v>4189534</v>
      </c>
      <c r="N303" s="35">
        <v>8.2000000000000001E-5</v>
      </c>
      <c r="O303" s="25">
        <f t="shared" si="34"/>
        <v>343.541788</v>
      </c>
      <c r="P303" s="30">
        <v>708588</v>
      </c>
      <c r="Q303" s="45">
        <v>835912</v>
      </c>
      <c r="R303" s="50">
        <f t="shared" si="35"/>
        <v>-127324</v>
      </c>
      <c r="S303" s="4">
        <v>9.2E-5</v>
      </c>
      <c r="T303" s="5">
        <f t="shared" si="36"/>
        <v>-11.713808</v>
      </c>
      <c r="U303" s="14">
        <f t="shared" si="37"/>
        <v>331.82798000000003</v>
      </c>
    </row>
    <row r="304" spans="1:21" ht="15.75" x14ac:dyDescent="0.25">
      <c r="A304" s="6" t="s">
        <v>56</v>
      </c>
      <c r="B304" s="10" t="s">
        <v>97</v>
      </c>
      <c r="C304" s="2" t="s">
        <v>72</v>
      </c>
      <c r="D304" s="3">
        <v>252</v>
      </c>
      <c r="E304" s="3">
        <v>8011</v>
      </c>
      <c r="F304" s="38">
        <v>1</v>
      </c>
      <c r="G304" s="42">
        <v>9107123</v>
      </c>
      <c r="H304" s="45">
        <v>5001596</v>
      </c>
      <c r="I304" s="53">
        <f t="shared" si="31"/>
        <v>4105527</v>
      </c>
      <c r="J304" s="30">
        <v>84007</v>
      </c>
      <c r="K304" s="46"/>
      <c r="L304" s="56">
        <f t="shared" si="32"/>
        <v>84007</v>
      </c>
      <c r="M304" s="8">
        <f t="shared" si="33"/>
        <v>4189534</v>
      </c>
      <c r="N304" s="35">
        <v>1.36E-4</v>
      </c>
      <c r="O304" s="25">
        <f t="shared" si="34"/>
        <v>569.77662399999997</v>
      </c>
      <c r="P304" s="30">
        <v>708588</v>
      </c>
      <c r="Q304" s="45">
        <v>835912</v>
      </c>
      <c r="R304" s="50">
        <f t="shared" si="35"/>
        <v>-127324</v>
      </c>
      <c r="S304" s="4">
        <v>1.35E-4</v>
      </c>
      <c r="T304" s="5">
        <f t="shared" si="36"/>
        <v>-17.188739999999999</v>
      </c>
      <c r="U304" s="14">
        <f t="shared" si="37"/>
        <v>552.58788399999992</v>
      </c>
    </row>
    <row r="305" spans="1:21" ht="15.75" x14ac:dyDescent="0.25">
      <c r="A305" s="6" t="s">
        <v>56</v>
      </c>
      <c r="B305" s="10" t="s">
        <v>97</v>
      </c>
      <c r="C305" s="2" t="s">
        <v>73</v>
      </c>
      <c r="D305" s="3">
        <v>252</v>
      </c>
      <c r="E305" s="3">
        <v>8011</v>
      </c>
      <c r="F305" s="38">
        <v>1</v>
      </c>
      <c r="G305" s="42">
        <v>9107123</v>
      </c>
      <c r="H305" s="45">
        <v>5001596</v>
      </c>
      <c r="I305" s="53">
        <f t="shared" si="31"/>
        <v>4105527</v>
      </c>
      <c r="J305" s="30">
        <v>84007</v>
      </c>
      <c r="K305" s="46"/>
      <c r="L305" s="56">
        <f t="shared" si="32"/>
        <v>84007</v>
      </c>
      <c r="M305" s="8">
        <f t="shared" si="33"/>
        <v>4189534</v>
      </c>
      <c r="N305" s="35">
        <v>1.2E-5</v>
      </c>
      <c r="O305" s="25">
        <f t="shared" si="34"/>
        <v>50.274408000000001</v>
      </c>
      <c r="P305" s="30">
        <v>708588</v>
      </c>
      <c r="Q305" s="45">
        <v>835912</v>
      </c>
      <c r="R305" s="50">
        <f t="shared" si="35"/>
        <v>-127324</v>
      </c>
      <c r="S305" s="4">
        <v>1.2E-5</v>
      </c>
      <c r="T305" s="5">
        <f t="shared" si="36"/>
        <v>-1.5278880000000001</v>
      </c>
      <c r="U305" s="14">
        <f t="shared" si="37"/>
        <v>48.746520000000004</v>
      </c>
    </row>
    <row r="306" spans="1:21" ht="15.75" x14ac:dyDescent="0.25">
      <c r="A306" s="6" t="s">
        <v>56</v>
      </c>
      <c r="B306" s="10" t="s">
        <v>97</v>
      </c>
      <c r="C306" s="2" t="s">
        <v>74</v>
      </c>
      <c r="D306" s="3">
        <v>252</v>
      </c>
      <c r="E306" s="3">
        <v>8011</v>
      </c>
      <c r="F306" s="38">
        <v>1</v>
      </c>
      <c r="G306" s="42">
        <v>9107123</v>
      </c>
      <c r="H306" s="45">
        <v>5001596</v>
      </c>
      <c r="I306" s="53">
        <f t="shared" si="31"/>
        <v>4105527</v>
      </c>
      <c r="J306" s="30">
        <v>84007</v>
      </c>
      <c r="K306" s="46"/>
      <c r="L306" s="56">
        <f t="shared" si="32"/>
        <v>84007</v>
      </c>
      <c r="M306" s="8">
        <f t="shared" si="33"/>
        <v>4189534</v>
      </c>
      <c r="N306" s="35">
        <v>2.14E-4</v>
      </c>
      <c r="O306" s="25">
        <f t="shared" si="34"/>
        <v>896.56027600000004</v>
      </c>
      <c r="P306" s="30">
        <v>708588</v>
      </c>
      <c r="Q306" s="45">
        <v>835912</v>
      </c>
      <c r="R306" s="50">
        <f t="shared" si="35"/>
        <v>-127324</v>
      </c>
      <c r="S306" s="4">
        <v>2.4000000000000001E-4</v>
      </c>
      <c r="T306" s="5">
        <f t="shared" si="36"/>
        <v>-30.557760000000002</v>
      </c>
      <c r="U306" s="14">
        <f t="shared" si="37"/>
        <v>866.00251600000001</v>
      </c>
    </row>
    <row r="307" spans="1:21" ht="15.75" x14ac:dyDescent="0.25">
      <c r="A307" s="6" t="s">
        <v>56</v>
      </c>
      <c r="B307" s="10" t="s">
        <v>97</v>
      </c>
      <c r="C307" s="2" t="s">
        <v>97</v>
      </c>
      <c r="D307" s="3">
        <v>252</v>
      </c>
      <c r="E307" s="3">
        <v>8011</v>
      </c>
      <c r="F307" s="38">
        <v>1</v>
      </c>
      <c r="G307" s="42">
        <v>9107123</v>
      </c>
      <c r="H307" s="45">
        <v>5001596</v>
      </c>
      <c r="I307" s="53">
        <f t="shared" si="31"/>
        <v>4105527</v>
      </c>
      <c r="J307" s="30">
        <v>84007</v>
      </c>
      <c r="K307" s="46"/>
      <c r="L307" s="56">
        <f t="shared" si="32"/>
        <v>84007</v>
      </c>
      <c r="M307" s="8">
        <f t="shared" si="33"/>
        <v>4189534</v>
      </c>
      <c r="N307" s="35">
        <v>0</v>
      </c>
      <c r="O307" s="25">
        <f t="shared" si="34"/>
        <v>0</v>
      </c>
      <c r="P307" s="30">
        <v>708588</v>
      </c>
      <c r="Q307" s="45">
        <v>835912</v>
      </c>
      <c r="R307" s="50">
        <f t="shared" si="35"/>
        <v>-127324</v>
      </c>
      <c r="S307" s="4">
        <v>0</v>
      </c>
      <c r="T307" s="5">
        <f t="shared" si="36"/>
        <v>0</v>
      </c>
      <c r="U307" s="14">
        <f t="shared" si="37"/>
        <v>0</v>
      </c>
    </row>
    <row r="308" spans="1:21" ht="15.75" x14ac:dyDescent="0.25">
      <c r="A308" s="6" t="s">
        <v>56</v>
      </c>
      <c r="B308" s="10" t="s">
        <v>97</v>
      </c>
      <c r="C308" s="2" t="s">
        <v>37</v>
      </c>
      <c r="D308" s="3">
        <v>252</v>
      </c>
      <c r="E308" s="3">
        <v>8011</v>
      </c>
      <c r="F308" s="38">
        <v>1</v>
      </c>
      <c r="G308" s="42">
        <v>9107123</v>
      </c>
      <c r="H308" s="45">
        <v>5001596</v>
      </c>
      <c r="I308" s="53">
        <f t="shared" si="31"/>
        <v>4105527</v>
      </c>
      <c r="J308" s="30">
        <v>84007</v>
      </c>
      <c r="K308" s="46"/>
      <c r="L308" s="56">
        <f t="shared" si="32"/>
        <v>84007</v>
      </c>
      <c r="M308" s="8">
        <f t="shared" si="33"/>
        <v>4189534</v>
      </c>
      <c r="N308" s="35">
        <v>2.1499999999999999E-4</v>
      </c>
      <c r="O308" s="25">
        <f t="shared" si="34"/>
        <v>900.74981000000002</v>
      </c>
      <c r="P308" s="30">
        <v>708588</v>
      </c>
      <c r="Q308" s="45">
        <v>835912</v>
      </c>
      <c r="R308" s="50">
        <f t="shared" si="35"/>
        <v>-127324</v>
      </c>
      <c r="S308" s="4">
        <v>2.41E-4</v>
      </c>
      <c r="T308" s="5">
        <f t="shared" si="36"/>
        <v>-30.685084</v>
      </c>
      <c r="U308" s="14">
        <f t="shared" si="37"/>
        <v>870.06472600000006</v>
      </c>
    </row>
    <row r="309" spans="1:21" ht="15.75" x14ac:dyDescent="0.25">
      <c r="A309" s="6" t="s">
        <v>56</v>
      </c>
      <c r="B309" s="10" t="s">
        <v>97</v>
      </c>
      <c r="C309" s="2" t="s">
        <v>30</v>
      </c>
      <c r="D309" s="3">
        <v>252</v>
      </c>
      <c r="E309" s="3">
        <v>8011</v>
      </c>
      <c r="F309" s="38">
        <v>0.6</v>
      </c>
      <c r="G309" s="42">
        <v>9107123</v>
      </c>
      <c r="H309" s="45">
        <v>5001596</v>
      </c>
      <c r="I309" s="53">
        <f t="shared" si="31"/>
        <v>2463316.1999999997</v>
      </c>
      <c r="J309" s="30">
        <v>84007</v>
      </c>
      <c r="K309" s="46"/>
      <c r="L309" s="56">
        <f t="shared" si="32"/>
        <v>50404.2</v>
      </c>
      <c r="M309" s="8">
        <f t="shared" si="33"/>
        <v>2513720.4</v>
      </c>
      <c r="N309" s="35">
        <v>0</v>
      </c>
      <c r="O309" s="25">
        <f t="shared" si="34"/>
        <v>0</v>
      </c>
      <c r="P309" s="30">
        <v>708588</v>
      </c>
      <c r="Q309" s="45">
        <v>835912</v>
      </c>
      <c r="R309" s="50">
        <f t="shared" si="35"/>
        <v>-76394.399999999994</v>
      </c>
      <c r="S309" s="4">
        <v>0</v>
      </c>
      <c r="T309" s="5">
        <f t="shared" si="36"/>
        <v>0</v>
      </c>
      <c r="U309" s="14">
        <f t="shared" si="37"/>
        <v>0</v>
      </c>
    </row>
    <row r="310" spans="1:21" ht="15.75" x14ac:dyDescent="0.25">
      <c r="A310" s="6" t="s">
        <v>56</v>
      </c>
      <c r="B310" s="10" t="s">
        <v>97</v>
      </c>
      <c r="C310" s="2" t="s">
        <v>31</v>
      </c>
      <c r="D310" s="3">
        <v>252</v>
      </c>
      <c r="E310" s="3">
        <v>8011</v>
      </c>
      <c r="F310" s="38">
        <v>0.6</v>
      </c>
      <c r="G310" s="42">
        <v>9107123</v>
      </c>
      <c r="H310" s="45">
        <v>5001596</v>
      </c>
      <c r="I310" s="53">
        <f t="shared" si="31"/>
        <v>2463316.1999999997</v>
      </c>
      <c r="J310" s="30">
        <v>84007</v>
      </c>
      <c r="K310" s="46"/>
      <c r="L310" s="56">
        <f t="shared" si="32"/>
        <v>50404.2</v>
      </c>
      <c r="M310" s="8">
        <f t="shared" si="33"/>
        <v>2513720.4</v>
      </c>
      <c r="N310" s="35">
        <v>1.6000000000000001E-4</v>
      </c>
      <c r="O310" s="25">
        <f t="shared" si="34"/>
        <v>402.19526400000001</v>
      </c>
      <c r="P310" s="30">
        <v>708588</v>
      </c>
      <c r="Q310" s="45">
        <v>835912</v>
      </c>
      <c r="R310" s="50">
        <f t="shared" si="35"/>
        <v>-76394.399999999994</v>
      </c>
      <c r="S310" s="4">
        <v>1.76E-4</v>
      </c>
      <c r="T310" s="5">
        <f t="shared" si="36"/>
        <v>-13.445414399999999</v>
      </c>
      <c r="U310" s="14">
        <f t="shared" si="37"/>
        <v>388.7498496</v>
      </c>
    </row>
    <row r="311" spans="1:21" ht="15.75" x14ac:dyDescent="0.25">
      <c r="A311" s="6" t="s">
        <v>56</v>
      </c>
      <c r="B311" s="10" t="s">
        <v>97</v>
      </c>
      <c r="C311" s="2" t="s">
        <v>187</v>
      </c>
      <c r="D311" s="3">
        <v>252</v>
      </c>
      <c r="E311" s="3">
        <v>8011</v>
      </c>
      <c r="F311" s="38">
        <v>1</v>
      </c>
      <c r="G311" s="42">
        <v>9107123</v>
      </c>
      <c r="H311" s="45">
        <v>5001596</v>
      </c>
      <c r="I311" s="53">
        <f t="shared" si="31"/>
        <v>4105527</v>
      </c>
      <c r="J311" s="30">
        <v>84007</v>
      </c>
      <c r="K311" s="46"/>
      <c r="L311" s="56">
        <f t="shared" si="32"/>
        <v>84007</v>
      </c>
      <c r="M311" s="8">
        <f t="shared" si="33"/>
        <v>4189534</v>
      </c>
      <c r="N311" s="35">
        <v>4.6E-5</v>
      </c>
      <c r="O311" s="25">
        <f t="shared" si="34"/>
        <v>192.71856399999999</v>
      </c>
      <c r="P311" s="30">
        <v>708588</v>
      </c>
      <c r="Q311" s="45">
        <v>835912</v>
      </c>
      <c r="R311" s="50">
        <f t="shared" si="35"/>
        <v>-127324</v>
      </c>
      <c r="S311" s="4">
        <v>2.5999999999999998E-5</v>
      </c>
      <c r="T311" s="5">
        <f t="shared" si="36"/>
        <v>-3.3104239999999998</v>
      </c>
      <c r="U311" s="14">
        <f t="shared" si="37"/>
        <v>189.40813999999997</v>
      </c>
    </row>
    <row r="312" spans="1:21" ht="15.75" x14ac:dyDescent="0.25">
      <c r="A312" s="6" t="s">
        <v>56</v>
      </c>
      <c r="B312" s="10" t="s">
        <v>97</v>
      </c>
      <c r="C312" s="2" t="s">
        <v>64</v>
      </c>
      <c r="D312" s="3">
        <v>845</v>
      </c>
      <c r="E312" s="3">
        <v>8011</v>
      </c>
      <c r="F312" s="38">
        <v>1</v>
      </c>
      <c r="G312" s="42">
        <v>0</v>
      </c>
      <c r="H312" s="45">
        <v>0</v>
      </c>
      <c r="I312" s="53">
        <f t="shared" si="31"/>
        <v>0</v>
      </c>
      <c r="J312" s="30">
        <v>207630</v>
      </c>
      <c r="K312" s="46"/>
      <c r="L312" s="56">
        <f t="shared" si="32"/>
        <v>207630</v>
      </c>
      <c r="M312" s="8">
        <f t="shared" si="33"/>
        <v>207630</v>
      </c>
      <c r="N312" s="35">
        <v>1.4239999999999999E-3</v>
      </c>
      <c r="O312" s="25">
        <f t="shared" si="34"/>
        <v>295.66512</v>
      </c>
      <c r="P312" s="30">
        <v>0</v>
      </c>
      <c r="Q312" s="45">
        <v>0</v>
      </c>
      <c r="R312" s="50">
        <f t="shared" si="35"/>
        <v>0</v>
      </c>
      <c r="S312" s="4">
        <v>1.72E-3</v>
      </c>
      <c r="T312" s="5">
        <f t="shared" si="36"/>
        <v>0</v>
      </c>
      <c r="U312" s="14">
        <f t="shared" si="37"/>
        <v>295.66512</v>
      </c>
    </row>
    <row r="313" spans="1:21" ht="15.75" x14ac:dyDescent="0.25">
      <c r="A313" s="6" t="s">
        <v>56</v>
      </c>
      <c r="B313" s="10" t="s">
        <v>97</v>
      </c>
      <c r="C313" s="2" t="s">
        <v>65</v>
      </c>
      <c r="D313" s="3">
        <v>845</v>
      </c>
      <c r="E313" s="3">
        <v>8011</v>
      </c>
      <c r="F313" s="38">
        <v>1</v>
      </c>
      <c r="G313" s="42">
        <v>0</v>
      </c>
      <c r="H313" s="45">
        <v>0</v>
      </c>
      <c r="I313" s="53">
        <f t="shared" si="31"/>
        <v>0</v>
      </c>
      <c r="J313" s="30">
        <v>207630</v>
      </c>
      <c r="K313" s="46"/>
      <c r="L313" s="56">
        <f t="shared" si="32"/>
        <v>207630</v>
      </c>
      <c r="M313" s="8">
        <f t="shared" si="33"/>
        <v>207630</v>
      </c>
      <c r="N313" s="35">
        <v>1.4100000000000001E-4</v>
      </c>
      <c r="O313" s="25">
        <f t="shared" si="34"/>
        <v>29.275830000000003</v>
      </c>
      <c r="P313" s="30">
        <v>0</v>
      </c>
      <c r="Q313" s="45">
        <v>0</v>
      </c>
      <c r="R313" s="50">
        <f t="shared" si="35"/>
        <v>0</v>
      </c>
      <c r="S313" s="4">
        <v>1.85E-4</v>
      </c>
      <c r="T313" s="5">
        <f t="shared" si="36"/>
        <v>0</v>
      </c>
      <c r="U313" s="14">
        <f t="shared" si="37"/>
        <v>29.275830000000003</v>
      </c>
    </row>
    <row r="314" spans="1:21" ht="15.75" x14ac:dyDescent="0.25">
      <c r="A314" s="6" t="s">
        <v>56</v>
      </c>
      <c r="B314" s="10" t="s">
        <v>97</v>
      </c>
      <c r="C314" s="2" t="s">
        <v>66</v>
      </c>
      <c r="D314" s="3">
        <v>845</v>
      </c>
      <c r="E314" s="3">
        <v>8011</v>
      </c>
      <c r="F314" s="38">
        <v>1</v>
      </c>
      <c r="G314" s="42">
        <v>0</v>
      </c>
      <c r="H314" s="45">
        <v>0</v>
      </c>
      <c r="I314" s="53">
        <f t="shared" si="31"/>
        <v>0</v>
      </c>
      <c r="J314" s="30">
        <v>207630</v>
      </c>
      <c r="K314" s="46"/>
      <c r="L314" s="56">
        <f t="shared" si="32"/>
        <v>207630</v>
      </c>
      <c r="M314" s="8">
        <f t="shared" si="33"/>
        <v>207630</v>
      </c>
      <c r="N314" s="35">
        <v>4.7399999999999997E-4</v>
      </c>
      <c r="O314" s="25">
        <f t="shared" si="34"/>
        <v>98.416619999999995</v>
      </c>
      <c r="P314" s="30">
        <v>0</v>
      </c>
      <c r="Q314" s="45">
        <v>0</v>
      </c>
      <c r="R314" s="50">
        <f t="shared" si="35"/>
        <v>0</v>
      </c>
      <c r="S314" s="4">
        <v>4.5800000000000002E-4</v>
      </c>
      <c r="T314" s="5">
        <f t="shared" si="36"/>
        <v>0</v>
      </c>
      <c r="U314" s="14">
        <f t="shared" si="37"/>
        <v>98.416619999999995</v>
      </c>
    </row>
    <row r="315" spans="1:21" ht="15.75" x14ac:dyDescent="0.25">
      <c r="A315" s="6" t="s">
        <v>56</v>
      </c>
      <c r="B315" s="10" t="s">
        <v>97</v>
      </c>
      <c r="C315" s="2" t="s">
        <v>75</v>
      </c>
      <c r="D315" s="3">
        <v>845</v>
      </c>
      <c r="E315" s="3">
        <v>8011</v>
      </c>
      <c r="F315" s="38">
        <v>0.6</v>
      </c>
      <c r="G315" s="42">
        <v>0</v>
      </c>
      <c r="H315" s="45">
        <v>0</v>
      </c>
      <c r="I315" s="53">
        <f t="shared" si="31"/>
        <v>0</v>
      </c>
      <c r="J315" s="30">
        <v>207630</v>
      </c>
      <c r="K315" s="46"/>
      <c r="L315" s="56">
        <f t="shared" si="32"/>
        <v>124578</v>
      </c>
      <c r="M315" s="8">
        <f t="shared" si="33"/>
        <v>124578</v>
      </c>
      <c r="N315" s="35">
        <v>7.4250000000000002E-3</v>
      </c>
      <c r="O315" s="25">
        <f t="shared" si="34"/>
        <v>924.99165000000005</v>
      </c>
      <c r="P315" s="30">
        <v>0</v>
      </c>
      <c r="Q315" s="45">
        <v>0</v>
      </c>
      <c r="R315" s="50">
        <f t="shared" si="35"/>
        <v>0</v>
      </c>
      <c r="S315" s="4">
        <v>7.8079999999999998E-3</v>
      </c>
      <c r="T315" s="5">
        <f t="shared" si="36"/>
        <v>0</v>
      </c>
      <c r="U315" s="14">
        <f t="shared" si="37"/>
        <v>924.99165000000005</v>
      </c>
    </row>
    <row r="316" spans="1:21" ht="15.75" x14ac:dyDescent="0.25">
      <c r="A316" s="6" t="s">
        <v>56</v>
      </c>
      <c r="B316" s="10" t="s">
        <v>97</v>
      </c>
      <c r="C316" s="2" t="s">
        <v>67</v>
      </c>
      <c r="D316" s="3">
        <v>845</v>
      </c>
      <c r="E316" s="3">
        <v>8011</v>
      </c>
      <c r="F316" s="38">
        <v>0.6</v>
      </c>
      <c r="G316" s="42">
        <v>0</v>
      </c>
      <c r="H316" s="45">
        <v>0</v>
      </c>
      <c r="I316" s="53">
        <f t="shared" si="31"/>
        <v>0</v>
      </c>
      <c r="J316" s="30">
        <v>207630</v>
      </c>
      <c r="K316" s="46"/>
      <c r="L316" s="56">
        <f t="shared" si="32"/>
        <v>124578</v>
      </c>
      <c r="M316" s="8">
        <f t="shared" si="33"/>
        <v>124578</v>
      </c>
      <c r="N316" s="35">
        <v>0</v>
      </c>
      <c r="O316" s="25">
        <f t="shared" si="34"/>
        <v>0</v>
      </c>
      <c r="P316" s="30">
        <v>0</v>
      </c>
      <c r="Q316" s="45">
        <v>0</v>
      </c>
      <c r="R316" s="50">
        <f t="shared" si="35"/>
        <v>0</v>
      </c>
      <c r="S316" s="4">
        <v>0</v>
      </c>
      <c r="T316" s="5">
        <f t="shared" si="36"/>
        <v>0</v>
      </c>
      <c r="U316" s="14">
        <f t="shared" si="37"/>
        <v>0</v>
      </c>
    </row>
    <row r="317" spans="1:21" ht="15.75" x14ac:dyDescent="0.25">
      <c r="A317" s="6" t="s">
        <v>56</v>
      </c>
      <c r="B317" s="10" t="s">
        <v>97</v>
      </c>
      <c r="C317" s="2" t="s">
        <v>68</v>
      </c>
      <c r="D317" s="3">
        <v>845</v>
      </c>
      <c r="E317" s="3">
        <v>8011</v>
      </c>
      <c r="F317" s="38">
        <v>1</v>
      </c>
      <c r="G317" s="42">
        <v>0</v>
      </c>
      <c r="H317" s="45">
        <v>0</v>
      </c>
      <c r="I317" s="53">
        <f t="shared" si="31"/>
        <v>0</v>
      </c>
      <c r="J317" s="30">
        <v>207630</v>
      </c>
      <c r="K317" s="46"/>
      <c r="L317" s="56">
        <f t="shared" si="32"/>
        <v>207630</v>
      </c>
      <c r="M317" s="8">
        <f t="shared" si="33"/>
        <v>207630</v>
      </c>
      <c r="N317" s="35">
        <v>8.3999999999999995E-5</v>
      </c>
      <c r="O317" s="25">
        <f t="shared" si="34"/>
        <v>17.440919999999998</v>
      </c>
      <c r="P317" s="30">
        <v>0</v>
      </c>
      <c r="Q317" s="45">
        <v>0</v>
      </c>
      <c r="R317" s="50">
        <f t="shared" si="35"/>
        <v>0</v>
      </c>
      <c r="S317" s="4">
        <v>9.3999999999999994E-5</v>
      </c>
      <c r="T317" s="5">
        <f t="shared" si="36"/>
        <v>0</v>
      </c>
      <c r="U317" s="14">
        <f t="shared" si="37"/>
        <v>17.440919999999998</v>
      </c>
    </row>
    <row r="318" spans="1:21" ht="15.75" x14ac:dyDescent="0.25">
      <c r="A318" s="6" t="s">
        <v>56</v>
      </c>
      <c r="B318" s="10" t="s">
        <v>97</v>
      </c>
      <c r="C318" s="2" t="s">
        <v>69</v>
      </c>
      <c r="D318" s="3">
        <v>845</v>
      </c>
      <c r="E318" s="3">
        <v>8011</v>
      </c>
      <c r="F318" s="38">
        <v>1</v>
      </c>
      <c r="G318" s="42">
        <v>0</v>
      </c>
      <c r="H318" s="45">
        <v>0</v>
      </c>
      <c r="I318" s="53">
        <f t="shared" si="31"/>
        <v>0</v>
      </c>
      <c r="J318" s="30">
        <v>207630</v>
      </c>
      <c r="K318" s="46"/>
      <c r="L318" s="56">
        <f t="shared" si="32"/>
        <v>207630</v>
      </c>
      <c r="M318" s="8">
        <f t="shared" si="33"/>
        <v>207630</v>
      </c>
      <c r="N318" s="35">
        <v>1.3200000000000001E-4</v>
      </c>
      <c r="O318" s="25">
        <f t="shared" si="34"/>
        <v>27.407160000000001</v>
      </c>
      <c r="P318" s="30">
        <v>0</v>
      </c>
      <c r="Q318" s="45">
        <v>0</v>
      </c>
      <c r="R318" s="50">
        <f t="shared" si="35"/>
        <v>0</v>
      </c>
      <c r="S318" s="4">
        <v>1.46E-4</v>
      </c>
      <c r="T318" s="5">
        <f t="shared" si="36"/>
        <v>0</v>
      </c>
      <c r="U318" s="14">
        <f t="shared" si="37"/>
        <v>27.407160000000001</v>
      </c>
    </row>
    <row r="319" spans="1:21" ht="15.75" x14ac:dyDescent="0.25">
      <c r="A319" s="6" t="s">
        <v>56</v>
      </c>
      <c r="B319" s="10" t="s">
        <v>97</v>
      </c>
      <c r="C319" s="2" t="s">
        <v>76</v>
      </c>
      <c r="D319" s="3">
        <v>845</v>
      </c>
      <c r="E319" s="3">
        <v>8011</v>
      </c>
      <c r="F319" s="38">
        <v>1</v>
      </c>
      <c r="G319" s="42">
        <v>0</v>
      </c>
      <c r="H319" s="45">
        <v>0</v>
      </c>
      <c r="I319" s="53">
        <f t="shared" si="31"/>
        <v>0</v>
      </c>
      <c r="J319" s="30">
        <v>207630</v>
      </c>
      <c r="K319" s="46"/>
      <c r="L319" s="56">
        <f t="shared" si="32"/>
        <v>207630</v>
      </c>
      <c r="M319" s="8">
        <f t="shared" si="33"/>
        <v>207630</v>
      </c>
      <c r="N319" s="35">
        <v>2.6699999999999998E-4</v>
      </c>
      <c r="O319" s="25">
        <f t="shared" si="34"/>
        <v>55.43721</v>
      </c>
      <c r="P319" s="30">
        <v>0</v>
      </c>
      <c r="Q319" s="45">
        <v>0</v>
      </c>
      <c r="R319" s="50">
        <f t="shared" si="35"/>
        <v>0</v>
      </c>
      <c r="S319" s="4">
        <v>2.9500000000000001E-4</v>
      </c>
      <c r="T319" s="5">
        <f t="shared" si="36"/>
        <v>0</v>
      </c>
      <c r="U319" s="14">
        <f t="shared" si="37"/>
        <v>55.43721</v>
      </c>
    </row>
    <row r="320" spans="1:21" ht="15.75" x14ac:dyDescent="0.25">
      <c r="A320" s="6" t="s">
        <v>56</v>
      </c>
      <c r="B320" s="10" t="s">
        <v>97</v>
      </c>
      <c r="C320" s="2" t="s">
        <v>77</v>
      </c>
      <c r="D320" s="3">
        <v>845</v>
      </c>
      <c r="E320" s="3">
        <v>8011</v>
      </c>
      <c r="F320" s="38">
        <v>1</v>
      </c>
      <c r="G320" s="42">
        <v>0</v>
      </c>
      <c r="H320" s="45">
        <v>0</v>
      </c>
      <c r="I320" s="53">
        <f t="shared" si="31"/>
        <v>0</v>
      </c>
      <c r="J320" s="30">
        <v>207630</v>
      </c>
      <c r="K320" s="46"/>
      <c r="L320" s="56">
        <f t="shared" si="32"/>
        <v>207630</v>
      </c>
      <c r="M320" s="8">
        <f t="shared" si="33"/>
        <v>207630</v>
      </c>
      <c r="N320" s="35">
        <v>2.3969999999999998E-3</v>
      </c>
      <c r="O320" s="25">
        <f t="shared" si="34"/>
        <v>497.68910999999997</v>
      </c>
      <c r="P320" s="30">
        <v>0</v>
      </c>
      <c r="Q320" s="45">
        <v>0</v>
      </c>
      <c r="R320" s="50">
        <f t="shared" si="35"/>
        <v>0</v>
      </c>
      <c r="S320" s="4">
        <v>2.6510000000000001E-3</v>
      </c>
      <c r="T320" s="5">
        <f t="shared" si="36"/>
        <v>0</v>
      </c>
      <c r="U320" s="14">
        <f t="shared" si="37"/>
        <v>497.68910999999997</v>
      </c>
    </row>
    <row r="321" spans="1:21" ht="15.75" x14ac:dyDescent="0.25">
      <c r="A321" s="6" t="s">
        <v>56</v>
      </c>
      <c r="B321" s="10" t="s">
        <v>97</v>
      </c>
      <c r="C321" s="2" t="s">
        <v>71</v>
      </c>
      <c r="D321" s="3">
        <v>845</v>
      </c>
      <c r="E321" s="3">
        <v>8011</v>
      </c>
      <c r="F321" s="38">
        <v>1</v>
      </c>
      <c r="G321" s="42">
        <v>0</v>
      </c>
      <c r="H321" s="45">
        <v>0</v>
      </c>
      <c r="I321" s="53">
        <f t="shared" si="31"/>
        <v>0</v>
      </c>
      <c r="J321" s="30">
        <v>207630</v>
      </c>
      <c r="K321" s="46"/>
      <c r="L321" s="56">
        <f t="shared" si="32"/>
        <v>207630</v>
      </c>
      <c r="M321" s="8">
        <f t="shared" si="33"/>
        <v>207630</v>
      </c>
      <c r="N321" s="35">
        <v>8.2000000000000001E-5</v>
      </c>
      <c r="O321" s="25">
        <f t="shared" si="34"/>
        <v>17.025659999999998</v>
      </c>
      <c r="P321" s="30">
        <v>0</v>
      </c>
      <c r="Q321" s="45">
        <v>0</v>
      </c>
      <c r="R321" s="50">
        <f t="shared" si="35"/>
        <v>0</v>
      </c>
      <c r="S321" s="4">
        <v>9.2E-5</v>
      </c>
      <c r="T321" s="5">
        <f t="shared" si="36"/>
        <v>0</v>
      </c>
      <c r="U321" s="14">
        <f t="shared" si="37"/>
        <v>17.025659999999998</v>
      </c>
    </row>
    <row r="322" spans="1:21" ht="15.75" x14ac:dyDescent="0.25">
      <c r="A322" s="6" t="s">
        <v>56</v>
      </c>
      <c r="B322" s="10" t="s">
        <v>97</v>
      </c>
      <c r="C322" s="2" t="s">
        <v>72</v>
      </c>
      <c r="D322" s="3">
        <v>845</v>
      </c>
      <c r="E322" s="3">
        <v>8011</v>
      </c>
      <c r="F322" s="38">
        <v>1</v>
      </c>
      <c r="G322" s="42">
        <v>0</v>
      </c>
      <c r="H322" s="45">
        <v>0</v>
      </c>
      <c r="I322" s="53">
        <f t="shared" si="31"/>
        <v>0</v>
      </c>
      <c r="J322" s="30">
        <v>207630</v>
      </c>
      <c r="K322" s="46"/>
      <c r="L322" s="56">
        <f t="shared" si="32"/>
        <v>207630</v>
      </c>
      <c r="M322" s="8">
        <f t="shared" si="33"/>
        <v>207630</v>
      </c>
      <c r="N322" s="35">
        <v>1.36E-4</v>
      </c>
      <c r="O322" s="25">
        <f t="shared" si="34"/>
        <v>28.237680000000001</v>
      </c>
      <c r="P322" s="30">
        <v>0</v>
      </c>
      <c r="Q322" s="45">
        <v>0</v>
      </c>
      <c r="R322" s="50">
        <f t="shared" si="35"/>
        <v>0</v>
      </c>
      <c r="S322" s="4">
        <v>1.35E-4</v>
      </c>
      <c r="T322" s="5">
        <f t="shared" si="36"/>
        <v>0</v>
      </c>
      <c r="U322" s="14">
        <f t="shared" si="37"/>
        <v>28.237680000000001</v>
      </c>
    </row>
    <row r="323" spans="1:21" ht="15.75" x14ac:dyDescent="0.25">
      <c r="A323" s="6" t="s">
        <v>56</v>
      </c>
      <c r="B323" s="10" t="s">
        <v>97</v>
      </c>
      <c r="C323" s="2" t="s">
        <v>73</v>
      </c>
      <c r="D323" s="3">
        <v>845</v>
      </c>
      <c r="E323" s="3">
        <v>8011</v>
      </c>
      <c r="F323" s="38">
        <v>1</v>
      </c>
      <c r="G323" s="42">
        <v>0</v>
      </c>
      <c r="H323" s="45">
        <v>0</v>
      </c>
      <c r="I323" s="53">
        <f t="shared" ref="I323:I386" si="38">(G323-H323)*F323</f>
        <v>0</v>
      </c>
      <c r="J323" s="30">
        <v>207630</v>
      </c>
      <c r="K323" s="46"/>
      <c r="L323" s="56">
        <f t="shared" ref="L323:L386" si="39">(J323-K323)*F323</f>
        <v>207630</v>
      </c>
      <c r="M323" s="8">
        <f t="shared" ref="M323:M386" si="40">(G323-H323+J323-K323)*F323</f>
        <v>207630</v>
      </c>
      <c r="N323" s="35">
        <v>1.2E-5</v>
      </c>
      <c r="O323" s="25">
        <f t="shared" ref="O323:O386" si="41">M323*N323</f>
        <v>2.4915600000000002</v>
      </c>
      <c r="P323" s="30">
        <v>0</v>
      </c>
      <c r="Q323" s="45">
        <v>0</v>
      </c>
      <c r="R323" s="50">
        <f t="shared" ref="R323:R386" si="42">+(P323-Q323)*F323</f>
        <v>0</v>
      </c>
      <c r="S323" s="4">
        <v>1.2E-5</v>
      </c>
      <c r="T323" s="5">
        <f t="shared" ref="T323:T386" si="43">R323*S323</f>
        <v>0</v>
      </c>
      <c r="U323" s="14">
        <f t="shared" ref="U323:U386" si="44">+O323+T323</f>
        <v>2.4915600000000002</v>
      </c>
    </row>
    <row r="324" spans="1:21" ht="15.75" x14ac:dyDescent="0.25">
      <c r="A324" s="6" t="s">
        <v>56</v>
      </c>
      <c r="B324" s="10" t="s">
        <v>97</v>
      </c>
      <c r="C324" s="2" t="s">
        <v>74</v>
      </c>
      <c r="D324" s="3">
        <v>845</v>
      </c>
      <c r="E324" s="3">
        <v>8011</v>
      </c>
      <c r="F324" s="38">
        <v>1</v>
      </c>
      <c r="G324" s="42">
        <v>0</v>
      </c>
      <c r="H324" s="45">
        <v>0</v>
      </c>
      <c r="I324" s="53">
        <f t="shared" si="38"/>
        <v>0</v>
      </c>
      <c r="J324" s="30">
        <v>207630</v>
      </c>
      <c r="K324" s="46"/>
      <c r="L324" s="56">
        <f t="shared" si="39"/>
        <v>207630</v>
      </c>
      <c r="M324" s="8">
        <f t="shared" si="40"/>
        <v>207630</v>
      </c>
      <c r="N324" s="35">
        <v>2.14E-4</v>
      </c>
      <c r="O324" s="25">
        <f t="shared" si="41"/>
        <v>44.43282</v>
      </c>
      <c r="P324" s="30">
        <v>0</v>
      </c>
      <c r="Q324" s="45">
        <v>0</v>
      </c>
      <c r="R324" s="50">
        <f t="shared" si="42"/>
        <v>0</v>
      </c>
      <c r="S324" s="4">
        <v>2.4000000000000001E-4</v>
      </c>
      <c r="T324" s="5">
        <f t="shared" si="43"/>
        <v>0</v>
      </c>
      <c r="U324" s="14">
        <f t="shared" si="44"/>
        <v>44.43282</v>
      </c>
    </row>
    <row r="325" spans="1:21" ht="15.75" x14ac:dyDescent="0.25">
      <c r="A325" s="6" t="s">
        <v>56</v>
      </c>
      <c r="B325" s="10" t="s">
        <v>97</v>
      </c>
      <c r="C325" s="2" t="s">
        <v>97</v>
      </c>
      <c r="D325" s="3">
        <v>845</v>
      </c>
      <c r="E325" s="3">
        <v>8011</v>
      </c>
      <c r="F325" s="38">
        <v>1</v>
      </c>
      <c r="G325" s="42">
        <v>0</v>
      </c>
      <c r="H325" s="45">
        <v>0</v>
      </c>
      <c r="I325" s="53">
        <f t="shared" si="38"/>
        <v>0</v>
      </c>
      <c r="J325" s="30">
        <v>207630</v>
      </c>
      <c r="K325" s="46"/>
      <c r="L325" s="56">
        <f t="shared" si="39"/>
        <v>207630</v>
      </c>
      <c r="M325" s="8">
        <f t="shared" si="40"/>
        <v>207630</v>
      </c>
      <c r="N325" s="35">
        <v>0</v>
      </c>
      <c r="O325" s="25">
        <f t="shared" si="41"/>
        <v>0</v>
      </c>
      <c r="P325" s="30">
        <v>0</v>
      </c>
      <c r="Q325" s="45">
        <v>0</v>
      </c>
      <c r="R325" s="50">
        <f t="shared" si="42"/>
        <v>0</v>
      </c>
      <c r="S325" s="4">
        <v>0</v>
      </c>
      <c r="T325" s="5">
        <f t="shared" si="43"/>
        <v>0</v>
      </c>
      <c r="U325" s="14">
        <f t="shared" si="44"/>
        <v>0</v>
      </c>
    </row>
    <row r="326" spans="1:21" ht="15.75" x14ac:dyDescent="0.25">
      <c r="A326" s="6" t="s">
        <v>56</v>
      </c>
      <c r="B326" s="10" t="s">
        <v>97</v>
      </c>
      <c r="C326" s="2" t="s">
        <v>37</v>
      </c>
      <c r="D326" s="3">
        <v>845</v>
      </c>
      <c r="E326" s="3">
        <v>8011</v>
      </c>
      <c r="F326" s="38">
        <v>1</v>
      </c>
      <c r="G326" s="42">
        <v>0</v>
      </c>
      <c r="H326" s="45">
        <v>0</v>
      </c>
      <c r="I326" s="53">
        <f t="shared" si="38"/>
        <v>0</v>
      </c>
      <c r="J326" s="30">
        <v>207630</v>
      </c>
      <c r="K326" s="46"/>
      <c r="L326" s="56">
        <f t="shared" si="39"/>
        <v>207630</v>
      </c>
      <c r="M326" s="8">
        <f t="shared" si="40"/>
        <v>207630</v>
      </c>
      <c r="N326" s="35">
        <v>2.1499999999999999E-4</v>
      </c>
      <c r="O326" s="25">
        <f t="shared" si="41"/>
        <v>44.640450000000001</v>
      </c>
      <c r="P326" s="30">
        <v>0</v>
      </c>
      <c r="Q326" s="45">
        <v>0</v>
      </c>
      <c r="R326" s="50">
        <f t="shared" si="42"/>
        <v>0</v>
      </c>
      <c r="S326" s="4">
        <v>2.41E-4</v>
      </c>
      <c r="T326" s="5">
        <f t="shared" si="43"/>
        <v>0</v>
      </c>
      <c r="U326" s="14">
        <f t="shared" si="44"/>
        <v>44.640450000000001</v>
      </c>
    </row>
    <row r="327" spans="1:21" ht="15.75" x14ac:dyDescent="0.25">
      <c r="A327" s="6" t="s">
        <v>56</v>
      </c>
      <c r="B327" s="10" t="s">
        <v>97</v>
      </c>
      <c r="C327" s="2" t="s">
        <v>30</v>
      </c>
      <c r="D327" s="3">
        <v>845</v>
      </c>
      <c r="E327" s="3">
        <v>8011</v>
      </c>
      <c r="F327" s="38">
        <v>0.6</v>
      </c>
      <c r="G327" s="42">
        <v>0</v>
      </c>
      <c r="H327" s="45">
        <v>0</v>
      </c>
      <c r="I327" s="53">
        <f t="shared" si="38"/>
        <v>0</v>
      </c>
      <c r="J327" s="30">
        <v>207630</v>
      </c>
      <c r="K327" s="46"/>
      <c r="L327" s="56">
        <f t="shared" si="39"/>
        <v>124578</v>
      </c>
      <c r="M327" s="8">
        <f t="shared" si="40"/>
        <v>124578</v>
      </c>
      <c r="N327" s="35">
        <v>0</v>
      </c>
      <c r="O327" s="25">
        <f t="shared" si="41"/>
        <v>0</v>
      </c>
      <c r="P327" s="30">
        <v>0</v>
      </c>
      <c r="Q327" s="45">
        <v>0</v>
      </c>
      <c r="R327" s="50">
        <f t="shared" si="42"/>
        <v>0</v>
      </c>
      <c r="S327" s="4">
        <v>0</v>
      </c>
      <c r="T327" s="5">
        <f t="shared" si="43"/>
        <v>0</v>
      </c>
      <c r="U327" s="14">
        <f t="shared" si="44"/>
        <v>0</v>
      </c>
    </row>
    <row r="328" spans="1:21" ht="15.75" x14ac:dyDescent="0.25">
      <c r="A328" s="6" t="s">
        <v>56</v>
      </c>
      <c r="B328" s="10" t="s">
        <v>97</v>
      </c>
      <c r="C328" s="2" t="s">
        <v>31</v>
      </c>
      <c r="D328" s="3">
        <v>845</v>
      </c>
      <c r="E328" s="3">
        <v>8011</v>
      </c>
      <c r="F328" s="38">
        <v>0.6</v>
      </c>
      <c r="G328" s="42">
        <v>0</v>
      </c>
      <c r="H328" s="45">
        <v>0</v>
      </c>
      <c r="I328" s="53">
        <f t="shared" si="38"/>
        <v>0</v>
      </c>
      <c r="J328" s="30">
        <v>207630</v>
      </c>
      <c r="K328" s="46"/>
      <c r="L328" s="56">
        <f t="shared" si="39"/>
        <v>124578</v>
      </c>
      <c r="M328" s="8">
        <f t="shared" si="40"/>
        <v>124578</v>
      </c>
      <c r="N328" s="35">
        <v>1.6000000000000001E-4</v>
      </c>
      <c r="O328" s="25">
        <f t="shared" si="41"/>
        <v>19.932480000000002</v>
      </c>
      <c r="P328" s="30">
        <v>0</v>
      </c>
      <c r="Q328" s="45">
        <v>0</v>
      </c>
      <c r="R328" s="50">
        <f t="shared" si="42"/>
        <v>0</v>
      </c>
      <c r="S328" s="4">
        <v>1.76E-4</v>
      </c>
      <c r="T328" s="5">
        <f t="shared" si="43"/>
        <v>0</v>
      </c>
      <c r="U328" s="14">
        <f t="shared" si="44"/>
        <v>19.932480000000002</v>
      </c>
    </row>
    <row r="329" spans="1:21" ht="15.75" x14ac:dyDescent="0.25">
      <c r="A329" s="6" t="s">
        <v>56</v>
      </c>
      <c r="B329" s="10" t="s">
        <v>97</v>
      </c>
      <c r="C329" s="2" t="s">
        <v>187</v>
      </c>
      <c r="D329" s="3">
        <v>845</v>
      </c>
      <c r="E329" s="3">
        <v>8011</v>
      </c>
      <c r="F329" s="38">
        <v>1</v>
      </c>
      <c r="G329" s="42">
        <v>0</v>
      </c>
      <c r="H329" s="45">
        <v>0</v>
      </c>
      <c r="I329" s="53">
        <f t="shared" si="38"/>
        <v>0</v>
      </c>
      <c r="J329" s="30">
        <v>207630</v>
      </c>
      <c r="K329" s="46"/>
      <c r="L329" s="56">
        <f t="shared" si="39"/>
        <v>207630</v>
      </c>
      <c r="M329" s="8">
        <f t="shared" si="40"/>
        <v>207630</v>
      </c>
      <c r="N329" s="35">
        <v>4.6E-5</v>
      </c>
      <c r="O329" s="25">
        <f t="shared" si="41"/>
        <v>9.5509799999999991</v>
      </c>
      <c r="P329" s="30">
        <v>0</v>
      </c>
      <c r="Q329" s="45">
        <v>0</v>
      </c>
      <c r="R329" s="50">
        <f t="shared" si="42"/>
        <v>0</v>
      </c>
      <c r="S329" s="4">
        <v>2.5999999999999998E-5</v>
      </c>
      <c r="T329" s="5">
        <f t="shared" si="43"/>
        <v>0</v>
      </c>
      <c r="U329" s="14">
        <f t="shared" si="44"/>
        <v>9.5509799999999991</v>
      </c>
    </row>
    <row r="330" spans="1:21" ht="15.75" x14ac:dyDescent="0.25">
      <c r="A330" s="6" t="s">
        <v>56</v>
      </c>
      <c r="B330" s="10" t="s">
        <v>108</v>
      </c>
      <c r="C330" s="2" t="s">
        <v>64</v>
      </c>
      <c r="D330" s="3">
        <v>265</v>
      </c>
      <c r="E330" s="3">
        <v>8014</v>
      </c>
      <c r="F330" s="38">
        <v>0.7</v>
      </c>
      <c r="G330" s="42">
        <v>17999026</v>
      </c>
      <c r="H330" s="45">
        <v>150265</v>
      </c>
      <c r="I330" s="53">
        <f t="shared" si="38"/>
        <v>12494132.699999999</v>
      </c>
      <c r="J330" s="30">
        <v>63530</v>
      </c>
      <c r="K330" s="46"/>
      <c r="L330" s="56">
        <f t="shared" si="39"/>
        <v>44471</v>
      </c>
      <c r="M330" s="8">
        <f t="shared" si="40"/>
        <v>12538603.699999999</v>
      </c>
      <c r="N330" s="35">
        <v>1.4239999999999999E-3</v>
      </c>
      <c r="O330" s="25">
        <f t="shared" si="41"/>
        <v>17854.971668799997</v>
      </c>
      <c r="P330" s="30">
        <v>5300361</v>
      </c>
      <c r="Q330" s="45">
        <v>0</v>
      </c>
      <c r="R330" s="50">
        <f t="shared" si="42"/>
        <v>3710252.6999999997</v>
      </c>
      <c r="S330" s="4">
        <v>1.72E-3</v>
      </c>
      <c r="T330" s="5">
        <f t="shared" si="43"/>
        <v>6381.6346439999998</v>
      </c>
      <c r="U330" s="14">
        <f t="shared" si="44"/>
        <v>24236.606312799995</v>
      </c>
    </row>
    <row r="331" spans="1:21" ht="15.75" x14ac:dyDescent="0.25">
      <c r="A331" s="6" t="s">
        <v>56</v>
      </c>
      <c r="B331" s="10" t="s">
        <v>108</v>
      </c>
      <c r="C331" s="2" t="s">
        <v>65</v>
      </c>
      <c r="D331" s="3">
        <v>265</v>
      </c>
      <c r="E331" s="3">
        <v>8014</v>
      </c>
      <c r="F331" s="38">
        <v>0.7</v>
      </c>
      <c r="G331" s="42">
        <v>17999026</v>
      </c>
      <c r="H331" s="45">
        <v>150265</v>
      </c>
      <c r="I331" s="53">
        <f t="shared" si="38"/>
        <v>12494132.699999999</v>
      </c>
      <c r="J331" s="30">
        <v>63530</v>
      </c>
      <c r="K331" s="46"/>
      <c r="L331" s="56">
        <f t="shared" si="39"/>
        <v>44471</v>
      </c>
      <c r="M331" s="8">
        <f t="shared" si="40"/>
        <v>12538603.699999999</v>
      </c>
      <c r="N331" s="35">
        <v>1.4100000000000001E-4</v>
      </c>
      <c r="O331" s="25">
        <f t="shared" si="41"/>
        <v>1767.9431217000001</v>
      </c>
      <c r="P331" s="30">
        <v>5300361</v>
      </c>
      <c r="Q331" s="45">
        <v>0</v>
      </c>
      <c r="R331" s="50">
        <f t="shared" si="42"/>
        <v>3710252.6999999997</v>
      </c>
      <c r="S331" s="4">
        <v>1.85E-4</v>
      </c>
      <c r="T331" s="5">
        <f t="shared" si="43"/>
        <v>686.39674949999994</v>
      </c>
      <c r="U331" s="14">
        <f t="shared" si="44"/>
        <v>2454.3398711999998</v>
      </c>
    </row>
    <row r="332" spans="1:21" ht="15.75" x14ac:dyDescent="0.25">
      <c r="A332" s="6" t="s">
        <v>56</v>
      </c>
      <c r="B332" s="10" t="s">
        <v>108</v>
      </c>
      <c r="C332" s="2" t="s">
        <v>66</v>
      </c>
      <c r="D332" s="3">
        <v>265</v>
      </c>
      <c r="E332" s="3">
        <v>8014</v>
      </c>
      <c r="F332" s="38">
        <v>0.7</v>
      </c>
      <c r="G332" s="42">
        <v>17999026</v>
      </c>
      <c r="H332" s="45">
        <v>150265</v>
      </c>
      <c r="I332" s="53">
        <f t="shared" si="38"/>
        <v>12494132.699999999</v>
      </c>
      <c r="J332" s="30">
        <v>63530</v>
      </c>
      <c r="K332" s="46"/>
      <c r="L332" s="56">
        <f t="shared" si="39"/>
        <v>44471</v>
      </c>
      <c r="M332" s="8">
        <f t="shared" si="40"/>
        <v>12538603.699999999</v>
      </c>
      <c r="N332" s="35">
        <v>4.7399999999999997E-4</v>
      </c>
      <c r="O332" s="25">
        <f t="shared" si="41"/>
        <v>5943.2981537999995</v>
      </c>
      <c r="P332" s="30">
        <v>5300361</v>
      </c>
      <c r="Q332" s="45">
        <v>0</v>
      </c>
      <c r="R332" s="50">
        <f t="shared" si="42"/>
        <v>3710252.6999999997</v>
      </c>
      <c r="S332" s="4">
        <v>4.5800000000000002E-4</v>
      </c>
      <c r="T332" s="5">
        <f t="shared" si="43"/>
        <v>1699.2957366000001</v>
      </c>
      <c r="U332" s="14">
        <f t="shared" si="44"/>
        <v>7642.5938903999995</v>
      </c>
    </row>
    <row r="333" spans="1:21" ht="15.75" x14ac:dyDescent="0.25">
      <c r="A333" s="6" t="s">
        <v>56</v>
      </c>
      <c r="B333" s="10" t="s">
        <v>108</v>
      </c>
      <c r="C333" s="2" t="s">
        <v>75</v>
      </c>
      <c r="D333" s="3">
        <v>265</v>
      </c>
      <c r="E333" s="3">
        <v>8014</v>
      </c>
      <c r="F333" s="38">
        <v>0.7</v>
      </c>
      <c r="G333" s="42">
        <v>17999026</v>
      </c>
      <c r="H333" s="45">
        <v>150265</v>
      </c>
      <c r="I333" s="53">
        <f t="shared" si="38"/>
        <v>12494132.699999999</v>
      </c>
      <c r="J333" s="30">
        <v>63530</v>
      </c>
      <c r="K333" s="46"/>
      <c r="L333" s="56">
        <f t="shared" si="39"/>
        <v>44471</v>
      </c>
      <c r="M333" s="8">
        <f t="shared" si="40"/>
        <v>12538603.699999999</v>
      </c>
      <c r="N333" s="35">
        <v>7.4250000000000002E-3</v>
      </c>
      <c r="O333" s="25">
        <f t="shared" si="41"/>
        <v>93099.132472500001</v>
      </c>
      <c r="P333" s="30">
        <v>5300361</v>
      </c>
      <c r="Q333" s="45">
        <v>0</v>
      </c>
      <c r="R333" s="50">
        <f t="shared" si="42"/>
        <v>3710252.6999999997</v>
      </c>
      <c r="S333" s="4">
        <v>7.8079999999999998E-3</v>
      </c>
      <c r="T333" s="5">
        <f t="shared" si="43"/>
        <v>28969.653081599998</v>
      </c>
      <c r="U333" s="14">
        <f t="shared" si="44"/>
        <v>122068.7855541</v>
      </c>
    </row>
    <row r="334" spans="1:21" ht="15.75" x14ac:dyDescent="0.25">
      <c r="A334" s="6" t="s">
        <v>56</v>
      </c>
      <c r="B334" s="10" t="s">
        <v>108</v>
      </c>
      <c r="C334" s="2" t="s">
        <v>67</v>
      </c>
      <c r="D334" s="3">
        <v>265</v>
      </c>
      <c r="E334" s="3">
        <v>8014</v>
      </c>
      <c r="F334" s="38">
        <v>0.7</v>
      </c>
      <c r="G334" s="42">
        <v>17999026</v>
      </c>
      <c r="H334" s="45">
        <v>150265</v>
      </c>
      <c r="I334" s="53">
        <f t="shared" si="38"/>
        <v>12494132.699999999</v>
      </c>
      <c r="J334" s="30">
        <v>63530</v>
      </c>
      <c r="K334" s="46"/>
      <c r="L334" s="56">
        <f t="shared" si="39"/>
        <v>44471</v>
      </c>
      <c r="M334" s="8">
        <f t="shared" si="40"/>
        <v>12538603.699999999</v>
      </c>
      <c r="N334" s="35">
        <v>0</v>
      </c>
      <c r="O334" s="25">
        <f t="shared" si="41"/>
        <v>0</v>
      </c>
      <c r="P334" s="30">
        <v>5300361</v>
      </c>
      <c r="Q334" s="45">
        <v>0</v>
      </c>
      <c r="R334" s="50">
        <f t="shared" si="42"/>
        <v>3710252.6999999997</v>
      </c>
      <c r="S334" s="4">
        <v>0</v>
      </c>
      <c r="T334" s="5">
        <f t="shared" si="43"/>
        <v>0</v>
      </c>
      <c r="U334" s="14">
        <f t="shared" si="44"/>
        <v>0</v>
      </c>
    </row>
    <row r="335" spans="1:21" ht="15.75" x14ac:dyDescent="0.25">
      <c r="A335" s="6" t="s">
        <v>56</v>
      </c>
      <c r="B335" s="10" t="s">
        <v>108</v>
      </c>
      <c r="C335" s="2" t="s">
        <v>68</v>
      </c>
      <c r="D335" s="3">
        <v>265</v>
      </c>
      <c r="E335" s="3">
        <v>8014</v>
      </c>
      <c r="F335" s="38">
        <v>0.7</v>
      </c>
      <c r="G335" s="42">
        <v>17999026</v>
      </c>
      <c r="H335" s="45">
        <v>150265</v>
      </c>
      <c r="I335" s="53">
        <f t="shared" si="38"/>
        <v>12494132.699999999</v>
      </c>
      <c r="J335" s="30">
        <v>63530</v>
      </c>
      <c r="K335" s="46"/>
      <c r="L335" s="56">
        <f t="shared" si="39"/>
        <v>44471</v>
      </c>
      <c r="M335" s="8">
        <f t="shared" si="40"/>
        <v>12538603.699999999</v>
      </c>
      <c r="N335" s="35">
        <v>8.3999999999999995E-5</v>
      </c>
      <c r="O335" s="25">
        <f t="shared" si="41"/>
        <v>1053.2427107999999</v>
      </c>
      <c r="P335" s="30">
        <v>5300361</v>
      </c>
      <c r="Q335" s="45">
        <v>0</v>
      </c>
      <c r="R335" s="50">
        <f t="shared" si="42"/>
        <v>3710252.6999999997</v>
      </c>
      <c r="S335" s="4">
        <v>9.3999999999999994E-5</v>
      </c>
      <c r="T335" s="5">
        <f t="shared" si="43"/>
        <v>348.76375379999996</v>
      </c>
      <c r="U335" s="14">
        <f t="shared" si="44"/>
        <v>1402.0064645999998</v>
      </c>
    </row>
    <row r="336" spans="1:21" ht="15.75" x14ac:dyDescent="0.25">
      <c r="A336" s="6" t="s">
        <v>56</v>
      </c>
      <c r="B336" s="10" t="s">
        <v>108</v>
      </c>
      <c r="C336" s="2" t="s">
        <v>69</v>
      </c>
      <c r="D336" s="3">
        <v>265</v>
      </c>
      <c r="E336" s="3">
        <v>8014</v>
      </c>
      <c r="F336" s="38">
        <v>0.7</v>
      </c>
      <c r="G336" s="42">
        <v>17999026</v>
      </c>
      <c r="H336" s="45">
        <v>150265</v>
      </c>
      <c r="I336" s="53">
        <f t="shared" si="38"/>
        <v>12494132.699999999</v>
      </c>
      <c r="J336" s="30">
        <v>63530</v>
      </c>
      <c r="K336" s="46"/>
      <c r="L336" s="56">
        <f t="shared" si="39"/>
        <v>44471</v>
      </c>
      <c r="M336" s="8">
        <f t="shared" si="40"/>
        <v>12538603.699999999</v>
      </c>
      <c r="N336" s="35">
        <v>1.3200000000000001E-4</v>
      </c>
      <c r="O336" s="25">
        <f t="shared" si="41"/>
        <v>1655.0956884</v>
      </c>
      <c r="P336" s="30">
        <v>5300361</v>
      </c>
      <c r="Q336" s="45">
        <v>0</v>
      </c>
      <c r="R336" s="50">
        <f t="shared" si="42"/>
        <v>3710252.6999999997</v>
      </c>
      <c r="S336" s="4">
        <v>1.46E-4</v>
      </c>
      <c r="T336" s="5">
        <f t="shared" si="43"/>
        <v>541.69689419999997</v>
      </c>
      <c r="U336" s="14">
        <f t="shared" si="44"/>
        <v>2196.7925826000001</v>
      </c>
    </row>
    <row r="337" spans="1:21" ht="15.75" x14ac:dyDescent="0.25">
      <c r="A337" s="6" t="s">
        <v>56</v>
      </c>
      <c r="B337" s="10" t="s">
        <v>108</v>
      </c>
      <c r="C337" s="2" t="s">
        <v>76</v>
      </c>
      <c r="D337" s="3">
        <v>265</v>
      </c>
      <c r="E337" s="3">
        <v>8014</v>
      </c>
      <c r="F337" s="38">
        <v>0.7</v>
      </c>
      <c r="G337" s="42">
        <v>17999026</v>
      </c>
      <c r="H337" s="45">
        <v>150265</v>
      </c>
      <c r="I337" s="53">
        <f t="shared" si="38"/>
        <v>12494132.699999999</v>
      </c>
      <c r="J337" s="30">
        <v>63530</v>
      </c>
      <c r="K337" s="46"/>
      <c r="L337" s="56">
        <f t="shared" si="39"/>
        <v>44471</v>
      </c>
      <c r="M337" s="8">
        <f t="shared" si="40"/>
        <v>12538603.699999999</v>
      </c>
      <c r="N337" s="35">
        <v>2.6699999999999998E-4</v>
      </c>
      <c r="O337" s="25">
        <f t="shared" si="41"/>
        <v>3347.8071878999995</v>
      </c>
      <c r="P337" s="30">
        <v>5300361</v>
      </c>
      <c r="Q337" s="45">
        <v>0</v>
      </c>
      <c r="R337" s="50">
        <f t="shared" si="42"/>
        <v>3710252.6999999997</v>
      </c>
      <c r="S337" s="4">
        <v>2.9500000000000001E-4</v>
      </c>
      <c r="T337" s="5">
        <f t="shared" si="43"/>
        <v>1094.5245465</v>
      </c>
      <c r="U337" s="14">
        <f t="shared" si="44"/>
        <v>4442.3317343999997</v>
      </c>
    </row>
    <row r="338" spans="1:21" ht="15.75" x14ac:dyDescent="0.25">
      <c r="A338" s="6" t="s">
        <v>56</v>
      </c>
      <c r="B338" s="10" t="s">
        <v>108</v>
      </c>
      <c r="C338" s="2" t="s">
        <v>70</v>
      </c>
      <c r="D338" s="3">
        <v>265</v>
      </c>
      <c r="E338" s="3">
        <v>8014</v>
      </c>
      <c r="F338" s="38">
        <v>0.7</v>
      </c>
      <c r="G338" s="42">
        <v>17999026</v>
      </c>
      <c r="H338" s="45">
        <v>150265</v>
      </c>
      <c r="I338" s="53">
        <f t="shared" si="38"/>
        <v>12494132.699999999</v>
      </c>
      <c r="J338" s="30">
        <v>63530</v>
      </c>
      <c r="K338" s="46"/>
      <c r="L338" s="56">
        <f t="shared" si="39"/>
        <v>44471</v>
      </c>
      <c r="M338" s="8">
        <f t="shared" si="40"/>
        <v>12538603.699999999</v>
      </c>
      <c r="N338" s="35">
        <v>5.0299999999999997E-4</v>
      </c>
      <c r="O338" s="25">
        <f t="shared" si="41"/>
        <v>6306.9176610999993</v>
      </c>
      <c r="P338" s="30">
        <v>5300361</v>
      </c>
      <c r="Q338" s="45">
        <v>0</v>
      </c>
      <c r="R338" s="50">
        <f t="shared" si="42"/>
        <v>3710252.6999999997</v>
      </c>
      <c r="S338" s="4">
        <v>5.6400000000000005E-4</v>
      </c>
      <c r="T338" s="5">
        <f t="shared" si="43"/>
        <v>2092.5825227999999</v>
      </c>
      <c r="U338" s="14">
        <f t="shared" si="44"/>
        <v>8399.5001838999997</v>
      </c>
    </row>
    <row r="339" spans="1:21" ht="15.75" x14ac:dyDescent="0.25">
      <c r="A339" s="6" t="s">
        <v>56</v>
      </c>
      <c r="B339" s="10" t="s">
        <v>108</v>
      </c>
      <c r="C339" s="2" t="s">
        <v>77</v>
      </c>
      <c r="D339" s="3">
        <v>265</v>
      </c>
      <c r="E339" s="3">
        <v>8014</v>
      </c>
      <c r="F339" s="38">
        <v>0.7</v>
      </c>
      <c r="G339" s="42">
        <v>17999026</v>
      </c>
      <c r="H339" s="45">
        <v>150265</v>
      </c>
      <c r="I339" s="53">
        <f t="shared" si="38"/>
        <v>12494132.699999999</v>
      </c>
      <c r="J339" s="30">
        <v>63530</v>
      </c>
      <c r="K339" s="46"/>
      <c r="L339" s="56">
        <f t="shared" si="39"/>
        <v>44471</v>
      </c>
      <c r="M339" s="8">
        <f t="shared" si="40"/>
        <v>12538603.699999999</v>
      </c>
      <c r="N339" s="35">
        <v>2.3969999999999998E-3</v>
      </c>
      <c r="O339" s="25">
        <f t="shared" si="41"/>
        <v>30055.033068899997</v>
      </c>
      <c r="P339" s="30">
        <v>5300361</v>
      </c>
      <c r="Q339" s="45">
        <v>0</v>
      </c>
      <c r="R339" s="50">
        <f t="shared" si="42"/>
        <v>3710252.6999999997</v>
      </c>
      <c r="S339" s="4">
        <v>2.6510000000000001E-3</v>
      </c>
      <c r="T339" s="5">
        <f t="shared" si="43"/>
        <v>9835.8799077000003</v>
      </c>
      <c r="U339" s="14">
        <f t="shared" si="44"/>
        <v>39890.912976599997</v>
      </c>
    </row>
    <row r="340" spans="1:21" ht="15.75" x14ac:dyDescent="0.25">
      <c r="A340" s="6" t="s">
        <v>56</v>
      </c>
      <c r="B340" s="10" t="s">
        <v>108</v>
      </c>
      <c r="C340" s="2" t="s">
        <v>71</v>
      </c>
      <c r="D340" s="3">
        <v>265</v>
      </c>
      <c r="E340" s="3">
        <v>8014</v>
      </c>
      <c r="F340" s="38">
        <v>0.7</v>
      </c>
      <c r="G340" s="42">
        <v>17999026</v>
      </c>
      <c r="H340" s="45">
        <v>150265</v>
      </c>
      <c r="I340" s="53">
        <f t="shared" si="38"/>
        <v>12494132.699999999</v>
      </c>
      <c r="J340" s="30">
        <v>63530</v>
      </c>
      <c r="K340" s="46"/>
      <c r="L340" s="56">
        <f t="shared" si="39"/>
        <v>44471</v>
      </c>
      <c r="M340" s="8">
        <f t="shared" si="40"/>
        <v>12538603.699999999</v>
      </c>
      <c r="N340" s="35">
        <v>8.2000000000000001E-5</v>
      </c>
      <c r="O340" s="25">
        <f t="shared" si="41"/>
        <v>1028.1655034</v>
      </c>
      <c r="P340" s="30">
        <v>5300361</v>
      </c>
      <c r="Q340" s="45">
        <v>0</v>
      </c>
      <c r="R340" s="50">
        <f t="shared" si="42"/>
        <v>3710252.6999999997</v>
      </c>
      <c r="S340" s="4">
        <v>9.2E-5</v>
      </c>
      <c r="T340" s="5">
        <f t="shared" si="43"/>
        <v>341.34324839999999</v>
      </c>
      <c r="U340" s="14">
        <f t="shared" si="44"/>
        <v>1369.5087518</v>
      </c>
    </row>
    <row r="341" spans="1:21" ht="15.75" x14ac:dyDescent="0.25">
      <c r="A341" s="6" t="s">
        <v>56</v>
      </c>
      <c r="B341" s="10" t="s">
        <v>108</v>
      </c>
      <c r="C341" s="2" t="s">
        <v>72</v>
      </c>
      <c r="D341" s="3">
        <v>265</v>
      </c>
      <c r="E341" s="3">
        <v>8014</v>
      </c>
      <c r="F341" s="38">
        <v>0.7</v>
      </c>
      <c r="G341" s="42">
        <v>17999026</v>
      </c>
      <c r="H341" s="45">
        <v>150265</v>
      </c>
      <c r="I341" s="53">
        <f t="shared" si="38"/>
        <v>12494132.699999999</v>
      </c>
      <c r="J341" s="30">
        <v>63530</v>
      </c>
      <c r="K341" s="46"/>
      <c r="L341" s="56">
        <f t="shared" si="39"/>
        <v>44471</v>
      </c>
      <c r="M341" s="8">
        <f t="shared" si="40"/>
        <v>12538603.699999999</v>
      </c>
      <c r="N341" s="35">
        <v>1.36E-4</v>
      </c>
      <c r="O341" s="25">
        <f t="shared" si="41"/>
        <v>1705.2501031999998</v>
      </c>
      <c r="P341" s="30">
        <v>5300361</v>
      </c>
      <c r="Q341" s="45">
        <v>0</v>
      </c>
      <c r="R341" s="50">
        <f t="shared" si="42"/>
        <v>3710252.6999999997</v>
      </c>
      <c r="S341" s="4">
        <v>1.35E-4</v>
      </c>
      <c r="T341" s="5">
        <f t="shared" si="43"/>
        <v>500.88411449999995</v>
      </c>
      <c r="U341" s="14">
        <f t="shared" si="44"/>
        <v>2206.1342176999997</v>
      </c>
    </row>
    <row r="342" spans="1:21" ht="15.75" x14ac:dyDescent="0.25">
      <c r="A342" s="6" t="s">
        <v>56</v>
      </c>
      <c r="B342" s="10" t="s">
        <v>108</v>
      </c>
      <c r="C342" s="2" t="s">
        <v>73</v>
      </c>
      <c r="D342" s="3">
        <v>265</v>
      </c>
      <c r="E342" s="3">
        <v>8014</v>
      </c>
      <c r="F342" s="38">
        <v>0.7</v>
      </c>
      <c r="G342" s="42">
        <v>17999026</v>
      </c>
      <c r="H342" s="45">
        <v>150265</v>
      </c>
      <c r="I342" s="53">
        <f t="shared" si="38"/>
        <v>12494132.699999999</v>
      </c>
      <c r="J342" s="30">
        <v>63530</v>
      </c>
      <c r="K342" s="46"/>
      <c r="L342" s="56">
        <f t="shared" si="39"/>
        <v>44471</v>
      </c>
      <c r="M342" s="8">
        <f t="shared" si="40"/>
        <v>12538603.699999999</v>
      </c>
      <c r="N342" s="35">
        <v>1.2E-5</v>
      </c>
      <c r="O342" s="25">
        <f t="shared" si="41"/>
        <v>150.46324440000001</v>
      </c>
      <c r="P342" s="30">
        <v>5300361</v>
      </c>
      <c r="Q342" s="45">
        <v>0</v>
      </c>
      <c r="R342" s="50">
        <f t="shared" si="42"/>
        <v>3710252.6999999997</v>
      </c>
      <c r="S342" s="4">
        <v>1.2E-5</v>
      </c>
      <c r="T342" s="5">
        <f t="shared" si="43"/>
        <v>44.523032399999998</v>
      </c>
      <c r="U342" s="14">
        <f t="shared" si="44"/>
        <v>194.98627680000001</v>
      </c>
    </row>
    <row r="343" spans="1:21" ht="15.75" x14ac:dyDescent="0.25">
      <c r="A343" s="6" t="s">
        <v>56</v>
      </c>
      <c r="B343" s="10" t="s">
        <v>108</v>
      </c>
      <c r="C343" s="2" t="s">
        <v>74</v>
      </c>
      <c r="D343" s="3">
        <v>265</v>
      </c>
      <c r="E343" s="3">
        <v>8014</v>
      </c>
      <c r="F343" s="38">
        <v>0.7</v>
      </c>
      <c r="G343" s="42">
        <v>17999026</v>
      </c>
      <c r="H343" s="45">
        <v>150265</v>
      </c>
      <c r="I343" s="53">
        <f t="shared" si="38"/>
        <v>12494132.699999999</v>
      </c>
      <c r="J343" s="30">
        <v>63530</v>
      </c>
      <c r="K343" s="46"/>
      <c r="L343" s="56">
        <f t="shared" si="39"/>
        <v>44471</v>
      </c>
      <c r="M343" s="8">
        <f t="shared" si="40"/>
        <v>12538603.699999999</v>
      </c>
      <c r="N343" s="35">
        <v>2.14E-4</v>
      </c>
      <c r="O343" s="25">
        <f t="shared" si="41"/>
        <v>2683.2611917999998</v>
      </c>
      <c r="P343" s="30">
        <v>5300361</v>
      </c>
      <c r="Q343" s="45">
        <v>0</v>
      </c>
      <c r="R343" s="50">
        <f t="shared" si="42"/>
        <v>3710252.6999999997</v>
      </c>
      <c r="S343" s="4">
        <v>2.4000000000000001E-4</v>
      </c>
      <c r="T343" s="5">
        <f t="shared" si="43"/>
        <v>890.46064799999999</v>
      </c>
      <c r="U343" s="14">
        <f t="shared" si="44"/>
        <v>3573.7218397999995</v>
      </c>
    </row>
    <row r="344" spans="1:21" ht="15.75" x14ac:dyDescent="0.25">
      <c r="A344" s="6" t="s">
        <v>56</v>
      </c>
      <c r="B344" s="10" t="s">
        <v>108</v>
      </c>
      <c r="C344" s="2" t="s">
        <v>108</v>
      </c>
      <c r="D344" s="3">
        <v>265</v>
      </c>
      <c r="E344" s="3">
        <v>8014</v>
      </c>
      <c r="F344" s="38">
        <v>0.7</v>
      </c>
      <c r="G344" s="42">
        <v>17999026</v>
      </c>
      <c r="H344" s="45">
        <v>150265</v>
      </c>
      <c r="I344" s="53">
        <f t="shared" si="38"/>
        <v>12494132.699999999</v>
      </c>
      <c r="J344" s="30">
        <v>63530</v>
      </c>
      <c r="K344" s="46"/>
      <c r="L344" s="56">
        <f t="shared" si="39"/>
        <v>44471</v>
      </c>
      <c r="M344" s="8">
        <f t="shared" si="40"/>
        <v>12538603.699999999</v>
      </c>
      <c r="N344" s="35">
        <v>0</v>
      </c>
      <c r="O344" s="25">
        <f t="shared" si="41"/>
        <v>0</v>
      </c>
      <c r="P344" s="30">
        <v>5300361</v>
      </c>
      <c r="Q344" s="45">
        <v>0</v>
      </c>
      <c r="R344" s="50">
        <f t="shared" si="42"/>
        <v>3710252.6999999997</v>
      </c>
      <c r="S344" s="4">
        <v>0</v>
      </c>
      <c r="T344" s="5">
        <f t="shared" si="43"/>
        <v>0</v>
      </c>
      <c r="U344" s="14">
        <f t="shared" si="44"/>
        <v>0</v>
      </c>
    </row>
    <row r="345" spans="1:21" ht="15.75" x14ac:dyDescent="0.25">
      <c r="A345" s="6" t="s">
        <v>56</v>
      </c>
      <c r="B345" s="10" t="s">
        <v>108</v>
      </c>
      <c r="C345" s="2" t="s">
        <v>37</v>
      </c>
      <c r="D345" s="3">
        <v>265</v>
      </c>
      <c r="E345" s="3">
        <v>8014</v>
      </c>
      <c r="F345" s="38">
        <v>0.7</v>
      </c>
      <c r="G345" s="42">
        <v>17999026</v>
      </c>
      <c r="H345" s="45">
        <v>150265</v>
      </c>
      <c r="I345" s="53">
        <f t="shared" si="38"/>
        <v>12494132.699999999</v>
      </c>
      <c r="J345" s="30">
        <v>63530</v>
      </c>
      <c r="K345" s="46"/>
      <c r="L345" s="56">
        <f t="shared" si="39"/>
        <v>44471</v>
      </c>
      <c r="M345" s="8">
        <f t="shared" si="40"/>
        <v>12538603.699999999</v>
      </c>
      <c r="N345" s="35">
        <v>2.1499999999999999E-4</v>
      </c>
      <c r="O345" s="25">
        <f t="shared" si="41"/>
        <v>2695.7997954999996</v>
      </c>
      <c r="P345" s="30">
        <v>5300361</v>
      </c>
      <c r="Q345" s="45">
        <v>0</v>
      </c>
      <c r="R345" s="50">
        <f t="shared" si="42"/>
        <v>3710252.6999999997</v>
      </c>
      <c r="S345" s="4">
        <v>2.41E-4</v>
      </c>
      <c r="T345" s="5">
        <f t="shared" si="43"/>
        <v>894.17090069999995</v>
      </c>
      <c r="U345" s="14">
        <f t="shared" si="44"/>
        <v>3589.9706961999996</v>
      </c>
    </row>
    <row r="346" spans="1:21" ht="15.75" x14ac:dyDescent="0.25">
      <c r="A346" s="6" t="s">
        <v>56</v>
      </c>
      <c r="B346" s="10" t="s">
        <v>108</v>
      </c>
      <c r="C346" s="2" t="s">
        <v>30</v>
      </c>
      <c r="D346" s="3">
        <v>265</v>
      </c>
      <c r="E346" s="3">
        <v>8014</v>
      </c>
      <c r="F346" s="38">
        <v>0.7</v>
      </c>
      <c r="G346" s="42">
        <v>17999026</v>
      </c>
      <c r="H346" s="45">
        <v>150265</v>
      </c>
      <c r="I346" s="53">
        <f t="shared" si="38"/>
        <v>12494132.699999999</v>
      </c>
      <c r="J346" s="30">
        <v>63530</v>
      </c>
      <c r="K346" s="46"/>
      <c r="L346" s="56">
        <f t="shared" si="39"/>
        <v>44471</v>
      </c>
      <c r="M346" s="8">
        <f t="shared" si="40"/>
        <v>12538603.699999999</v>
      </c>
      <c r="N346" s="35">
        <v>0</v>
      </c>
      <c r="O346" s="25">
        <f t="shared" si="41"/>
        <v>0</v>
      </c>
      <c r="P346" s="30">
        <v>5300361</v>
      </c>
      <c r="Q346" s="45">
        <v>0</v>
      </c>
      <c r="R346" s="50">
        <f t="shared" si="42"/>
        <v>3710252.6999999997</v>
      </c>
      <c r="S346" s="4">
        <v>0</v>
      </c>
      <c r="T346" s="5">
        <f t="shared" si="43"/>
        <v>0</v>
      </c>
      <c r="U346" s="14">
        <f t="shared" si="44"/>
        <v>0</v>
      </c>
    </row>
    <row r="347" spans="1:21" ht="15.75" x14ac:dyDescent="0.25">
      <c r="A347" s="6" t="s">
        <v>56</v>
      </c>
      <c r="B347" s="10" t="s">
        <v>108</v>
      </c>
      <c r="C347" s="2" t="s">
        <v>31</v>
      </c>
      <c r="D347" s="3">
        <v>265</v>
      </c>
      <c r="E347" s="3">
        <v>8014</v>
      </c>
      <c r="F347" s="38">
        <v>0.7</v>
      </c>
      <c r="G347" s="42">
        <v>17999026</v>
      </c>
      <c r="H347" s="45">
        <v>150265</v>
      </c>
      <c r="I347" s="53">
        <f t="shared" si="38"/>
        <v>12494132.699999999</v>
      </c>
      <c r="J347" s="30">
        <v>63530</v>
      </c>
      <c r="K347" s="46"/>
      <c r="L347" s="56">
        <f t="shared" si="39"/>
        <v>44471</v>
      </c>
      <c r="M347" s="8">
        <f t="shared" si="40"/>
        <v>12538603.699999999</v>
      </c>
      <c r="N347" s="35">
        <v>1.6000000000000001E-4</v>
      </c>
      <c r="O347" s="25">
        <f t="shared" si="41"/>
        <v>2006.176592</v>
      </c>
      <c r="P347" s="30">
        <v>5300361</v>
      </c>
      <c r="Q347" s="45">
        <v>0</v>
      </c>
      <c r="R347" s="50">
        <f t="shared" si="42"/>
        <v>3710252.6999999997</v>
      </c>
      <c r="S347" s="4">
        <v>1.76E-4</v>
      </c>
      <c r="T347" s="5">
        <f t="shared" si="43"/>
        <v>653.00447519999989</v>
      </c>
      <c r="U347" s="14">
        <f t="shared" si="44"/>
        <v>2659.1810672000001</v>
      </c>
    </row>
    <row r="348" spans="1:21" ht="15.75" x14ac:dyDescent="0.25">
      <c r="A348" s="6" t="s">
        <v>56</v>
      </c>
      <c r="B348" s="10" t="s">
        <v>108</v>
      </c>
      <c r="C348" s="2" t="s">
        <v>187</v>
      </c>
      <c r="D348" s="3">
        <v>265</v>
      </c>
      <c r="E348" s="3">
        <v>8014</v>
      </c>
      <c r="F348" s="38">
        <v>0.7</v>
      </c>
      <c r="G348" s="42">
        <v>17999026</v>
      </c>
      <c r="H348" s="45">
        <v>150265</v>
      </c>
      <c r="I348" s="53">
        <f t="shared" si="38"/>
        <v>12494132.699999999</v>
      </c>
      <c r="J348" s="30">
        <v>63530</v>
      </c>
      <c r="K348" s="46"/>
      <c r="L348" s="56">
        <f t="shared" si="39"/>
        <v>44471</v>
      </c>
      <c r="M348" s="8">
        <f t="shared" si="40"/>
        <v>12538603.699999999</v>
      </c>
      <c r="N348" s="35">
        <v>4.6E-5</v>
      </c>
      <c r="O348" s="25">
        <f t="shared" si="41"/>
        <v>576.77577020000001</v>
      </c>
      <c r="P348" s="30">
        <v>5300361</v>
      </c>
      <c r="Q348" s="45">
        <v>0</v>
      </c>
      <c r="R348" s="50">
        <f t="shared" si="42"/>
        <v>3710252.6999999997</v>
      </c>
      <c r="S348" s="4">
        <v>2.5999999999999998E-5</v>
      </c>
      <c r="T348" s="5">
        <f t="shared" si="43"/>
        <v>96.466570199999992</v>
      </c>
      <c r="U348" s="14">
        <f t="shared" si="44"/>
        <v>673.24234039999999</v>
      </c>
    </row>
    <row r="349" spans="1:21" ht="15.75" x14ac:dyDescent="0.25">
      <c r="A349" s="6" t="s">
        <v>56</v>
      </c>
      <c r="B349" s="10" t="s">
        <v>108</v>
      </c>
      <c r="C349" s="2" t="s">
        <v>64</v>
      </c>
      <c r="D349" s="3">
        <v>854</v>
      </c>
      <c r="E349" s="3">
        <v>8014</v>
      </c>
      <c r="F349" s="38">
        <v>0.7</v>
      </c>
      <c r="G349" s="42">
        <v>0</v>
      </c>
      <c r="H349" s="45">
        <v>0</v>
      </c>
      <c r="I349" s="53">
        <f t="shared" si="38"/>
        <v>0</v>
      </c>
      <c r="J349" s="30">
        <v>17302</v>
      </c>
      <c r="K349" s="46"/>
      <c r="L349" s="56">
        <f t="shared" si="39"/>
        <v>12111.4</v>
      </c>
      <c r="M349" s="8">
        <f t="shared" si="40"/>
        <v>12111.4</v>
      </c>
      <c r="N349" s="35">
        <v>1.4239999999999999E-3</v>
      </c>
      <c r="O349" s="25">
        <f t="shared" si="41"/>
        <v>17.246633599999999</v>
      </c>
      <c r="P349" s="30">
        <v>0</v>
      </c>
      <c r="Q349" s="45">
        <v>0</v>
      </c>
      <c r="R349" s="50">
        <f t="shared" si="42"/>
        <v>0</v>
      </c>
      <c r="S349" s="4">
        <v>1.72E-3</v>
      </c>
      <c r="T349" s="5">
        <f t="shared" si="43"/>
        <v>0</v>
      </c>
      <c r="U349" s="14">
        <f t="shared" si="44"/>
        <v>17.246633599999999</v>
      </c>
    </row>
    <row r="350" spans="1:21" ht="15.75" x14ac:dyDescent="0.25">
      <c r="A350" s="6" t="s">
        <v>56</v>
      </c>
      <c r="B350" s="10" t="s">
        <v>108</v>
      </c>
      <c r="C350" s="2" t="s">
        <v>65</v>
      </c>
      <c r="D350" s="3">
        <v>854</v>
      </c>
      <c r="E350" s="3">
        <v>8014</v>
      </c>
      <c r="F350" s="38">
        <v>0.7</v>
      </c>
      <c r="G350" s="42">
        <v>0</v>
      </c>
      <c r="H350" s="45">
        <v>0</v>
      </c>
      <c r="I350" s="53">
        <f t="shared" si="38"/>
        <v>0</v>
      </c>
      <c r="J350" s="30">
        <v>17302</v>
      </c>
      <c r="K350" s="46"/>
      <c r="L350" s="56">
        <f t="shared" si="39"/>
        <v>12111.4</v>
      </c>
      <c r="M350" s="8">
        <f t="shared" si="40"/>
        <v>12111.4</v>
      </c>
      <c r="N350" s="35">
        <v>1.4100000000000001E-4</v>
      </c>
      <c r="O350" s="25">
        <f t="shared" si="41"/>
        <v>1.7077074000000001</v>
      </c>
      <c r="P350" s="30">
        <v>0</v>
      </c>
      <c r="Q350" s="45">
        <v>0</v>
      </c>
      <c r="R350" s="50">
        <f t="shared" si="42"/>
        <v>0</v>
      </c>
      <c r="S350" s="4">
        <v>1.85E-4</v>
      </c>
      <c r="T350" s="5">
        <f t="shared" si="43"/>
        <v>0</v>
      </c>
      <c r="U350" s="14">
        <f t="shared" si="44"/>
        <v>1.7077074000000001</v>
      </c>
    </row>
    <row r="351" spans="1:21" ht="15.75" x14ac:dyDescent="0.25">
      <c r="A351" s="6" t="s">
        <v>56</v>
      </c>
      <c r="B351" s="10" t="s">
        <v>108</v>
      </c>
      <c r="C351" s="2" t="s">
        <v>66</v>
      </c>
      <c r="D351" s="3">
        <v>854</v>
      </c>
      <c r="E351" s="3">
        <v>8014</v>
      </c>
      <c r="F351" s="38">
        <v>0.7</v>
      </c>
      <c r="G351" s="42">
        <v>0</v>
      </c>
      <c r="H351" s="45">
        <v>0</v>
      </c>
      <c r="I351" s="53">
        <f t="shared" si="38"/>
        <v>0</v>
      </c>
      <c r="J351" s="30">
        <v>17302</v>
      </c>
      <c r="K351" s="46"/>
      <c r="L351" s="56">
        <f t="shared" si="39"/>
        <v>12111.4</v>
      </c>
      <c r="M351" s="8">
        <f t="shared" si="40"/>
        <v>12111.4</v>
      </c>
      <c r="N351" s="35">
        <v>4.7399999999999997E-4</v>
      </c>
      <c r="O351" s="25">
        <f t="shared" si="41"/>
        <v>5.7408035999999996</v>
      </c>
      <c r="P351" s="30">
        <v>0</v>
      </c>
      <c r="Q351" s="45">
        <v>0</v>
      </c>
      <c r="R351" s="50">
        <f t="shared" si="42"/>
        <v>0</v>
      </c>
      <c r="S351" s="4">
        <v>4.5800000000000002E-4</v>
      </c>
      <c r="T351" s="5">
        <f t="shared" si="43"/>
        <v>0</v>
      </c>
      <c r="U351" s="14">
        <f t="shared" si="44"/>
        <v>5.7408035999999996</v>
      </c>
    </row>
    <row r="352" spans="1:21" ht="15.75" x14ac:dyDescent="0.25">
      <c r="A352" s="6" t="s">
        <v>56</v>
      </c>
      <c r="B352" s="10" t="s">
        <v>108</v>
      </c>
      <c r="C352" s="2" t="s">
        <v>75</v>
      </c>
      <c r="D352" s="3">
        <v>854</v>
      </c>
      <c r="E352" s="3">
        <v>8014</v>
      </c>
      <c r="F352" s="38">
        <v>0.7</v>
      </c>
      <c r="G352" s="42">
        <v>0</v>
      </c>
      <c r="H352" s="45">
        <v>0</v>
      </c>
      <c r="I352" s="53">
        <f t="shared" si="38"/>
        <v>0</v>
      </c>
      <c r="J352" s="30">
        <v>17302</v>
      </c>
      <c r="K352" s="46"/>
      <c r="L352" s="56">
        <f t="shared" si="39"/>
        <v>12111.4</v>
      </c>
      <c r="M352" s="8">
        <f t="shared" si="40"/>
        <v>12111.4</v>
      </c>
      <c r="N352" s="35">
        <v>7.4250000000000002E-3</v>
      </c>
      <c r="O352" s="25">
        <f t="shared" si="41"/>
        <v>89.927144999999996</v>
      </c>
      <c r="P352" s="30">
        <v>0</v>
      </c>
      <c r="Q352" s="45">
        <v>0</v>
      </c>
      <c r="R352" s="50">
        <f t="shared" si="42"/>
        <v>0</v>
      </c>
      <c r="S352" s="4">
        <v>7.8079999999999998E-3</v>
      </c>
      <c r="T352" s="5">
        <f t="shared" si="43"/>
        <v>0</v>
      </c>
      <c r="U352" s="14">
        <f t="shared" si="44"/>
        <v>89.927144999999996</v>
      </c>
    </row>
    <row r="353" spans="1:21" ht="15.75" x14ac:dyDescent="0.25">
      <c r="A353" s="6" t="s">
        <v>56</v>
      </c>
      <c r="B353" s="10" t="s">
        <v>108</v>
      </c>
      <c r="C353" s="2" t="s">
        <v>67</v>
      </c>
      <c r="D353" s="3">
        <v>854</v>
      </c>
      <c r="E353" s="3">
        <v>8014</v>
      </c>
      <c r="F353" s="38">
        <v>0.7</v>
      </c>
      <c r="G353" s="42">
        <v>0</v>
      </c>
      <c r="H353" s="45">
        <v>0</v>
      </c>
      <c r="I353" s="53">
        <f t="shared" si="38"/>
        <v>0</v>
      </c>
      <c r="J353" s="30">
        <v>17302</v>
      </c>
      <c r="K353" s="46"/>
      <c r="L353" s="56">
        <f t="shared" si="39"/>
        <v>12111.4</v>
      </c>
      <c r="M353" s="8">
        <f t="shared" si="40"/>
        <v>12111.4</v>
      </c>
      <c r="N353" s="35">
        <v>0</v>
      </c>
      <c r="O353" s="25">
        <f t="shared" si="41"/>
        <v>0</v>
      </c>
      <c r="P353" s="30">
        <v>0</v>
      </c>
      <c r="Q353" s="45">
        <v>0</v>
      </c>
      <c r="R353" s="50">
        <f t="shared" si="42"/>
        <v>0</v>
      </c>
      <c r="S353" s="4">
        <v>0</v>
      </c>
      <c r="T353" s="5">
        <f t="shared" si="43"/>
        <v>0</v>
      </c>
      <c r="U353" s="14">
        <f t="shared" si="44"/>
        <v>0</v>
      </c>
    </row>
    <row r="354" spans="1:21" ht="15.75" x14ac:dyDescent="0.25">
      <c r="A354" s="6" t="s">
        <v>56</v>
      </c>
      <c r="B354" s="10" t="s">
        <v>108</v>
      </c>
      <c r="C354" s="2" t="s">
        <v>68</v>
      </c>
      <c r="D354" s="3">
        <v>854</v>
      </c>
      <c r="E354" s="3">
        <v>8014</v>
      </c>
      <c r="F354" s="38">
        <v>0.7</v>
      </c>
      <c r="G354" s="42">
        <v>0</v>
      </c>
      <c r="H354" s="45">
        <v>0</v>
      </c>
      <c r="I354" s="53">
        <f t="shared" si="38"/>
        <v>0</v>
      </c>
      <c r="J354" s="30">
        <v>17302</v>
      </c>
      <c r="K354" s="46"/>
      <c r="L354" s="56">
        <f t="shared" si="39"/>
        <v>12111.4</v>
      </c>
      <c r="M354" s="8">
        <f t="shared" si="40"/>
        <v>12111.4</v>
      </c>
      <c r="N354" s="35">
        <v>8.3999999999999995E-5</v>
      </c>
      <c r="O354" s="25">
        <f t="shared" si="41"/>
        <v>1.0173576</v>
      </c>
      <c r="P354" s="30">
        <v>0</v>
      </c>
      <c r="Q354" s="45">
        <v>0</v>
      </c>
      <c r="R354" s="50">
        <f t="shared" si="42"/>
        <v>0</v>
      </c>
      <c r="S354" s="4">
        <v>9.3999999999999994E-5</v>
      </c>
      <c r="T354" s="5">
        <f t="shared" si="43"/>
        <v>0</v>
      </c>
      <c r="U354" s="14">
        <f t="shared" si="44"/>
        <v>1.0173576</v>
      </c>
    </row>
    <row r="355" spans="1:21" ht="15.75" x14ac:dyDescent="0.25">
      <c r="A355" s="6" t="s">
        <v>56</v>
      </c>
      <c r="B355" s="10" t="s">
        <v>108</v>
      </c>
      <c r="C355" s="2" t="s">
        <v>69</v>
      </c>
      <c r="D355" s="3">
        <v>854</v>
      </c>
      <c r="E355" s="3">
        <v>8014</v>
      </c>
      <c r="F355" s="38">
        <v>0.7</v>
      </c>
      <c r="G355" s="42">
        <v>0</v>
      </c>
      <c r="H355" s="45">
        <v>0</v>
      </c>
      <c r="I355" s="53">
        <f t="shared" si="38"/>
        <v>0</v>
      </c>
      <c r="J355" s="30">
        <v>17302</v>
      </c>
      <c r="K355" s="46"/>
      <c r="L355" s="56">
        <f t="shared" si="39"/>
        <v>12111.4</v>
      </c>
      <c r="M355" s="8">
        <f t="shared" si="40"/>
        <v>12111.4</v>
      </c>
      <c r="N355" s="35">
        <v>1.3200000000000001E-4</v>
      </c>
      <c r="O355" s="25">
        <f t="shared" si="41"/>
        <v>1.5987048000000001</v>
      </c>
      <c r="P355" s="30">
        <v>0</v>
      </c>
      <c r="Q355" s="45">
        <v>0</v>
      </c>
      <c r="R355" s="50">
        <f t="shared" si="42"/>
        <v>0</v>
      </c>
      <c r="S355" s="4">
        <v>1.46E-4</v>
      </c>
      <c r="T355" s="5">
        <f t="shared" si="43"/>
        <v>0</v>
      </c>
      <c r="U355" s="14">
        <f t="shared" si="44"/>
        <v>1.5987048000000001</v>
      </c>
    </row>
    <row r="356" spans="1:21" ht="15.75" x14ac:dyDescent="0.25">
      <c r="A356" s="6" t="s">
        <v>56</v>
      </c>
      <c r="B356" s="10" t="s">
        <v>108</v>
      </c>
      <c r="C356" s="2" t="s">
        <v>76</v>
      </c>
      <c r="D356" s="3">
        <v>854</v>
      </c>
      <c r="E356" s="3">
        <v>8014</v>
      </c>
      <c r="F356" s="38">
        <v>0.7</v>
      </c>
      <c r="G356" s="42">
        <v>0</v>
      </c>
      <c r="H356" s="45">
        <v>0</v>
      </c>
      <c r="I356" s="53">
        <f t="shared" si="38"/>
        <v>0</v>
      </c>
      <c r="J356" s="30">
        <v>17302</v>
      </c>
      <c r="K356" s="46"/>
      <c r="L356" s="56">
        <f t="shared" si="39"/>
        <v>12111.4</v>
      </c>
      <c r="M356" s="8">
        <f t="shared" si="40"/>
        <v>12111.4</v>
      </c>
      <c r="N356" s="35">
        <v>2.6699999999999998E-4</v>
      </c>
      <c r="O356" s="25">
        <f t="shared" si="41"/>
        <v>3.2337437999999996</v>
      </c>
      <c r="P356" s="30">
        <v>0</v>
      </c>
      <c r="Q356" s="45">
        <v>0</v>
      </c>
      <c r="R356" s="50">
        <f t="shared" si="42"/>
        <v>0</v>
      </c>
      <c r="S356" s="4">
        <v>2.9500000000000001E-4</v>
      </c>
      <c r="T356" s="5">
        <f t="shared" si="43"/>
        <v>0</v>
      </c>
      <c r="U356" s="14">
        <f t="shared" si="44"/>
        <v>3.2337437999999996</v>
      </c>
    </row>
    <row r="357" spans="1:21" ht="15.75" x14ac:dyDescent="0.25">
      <c r="A357" s="6" t="s">
        <v>56</v>
      </c>
      <c r="B357" s="10" t="s">
        <v>108</v>
      </c>
      <c r="C357" s="2" t="s">
        <v>77</v>
      </c>
      <c r="D357" s="3">
        <v>854</v>
      </c>
      <c r="E357" s="3">
        <v>8014</v>
      </c>
      <c r="F357" s="38">
        <v>0.7</v>
      </c>
      <c r="G357" s="42">
        <v>0</v>
      </c>
      <c r="H357" s="45">
        <v>0</v>
      </c>
      <c r="I357" s="53">
        <f t="shared" si="38"/>
        <v>0</v>
      </c>
      <c r="J357" s="30">
        <v>17302</v>
      </c>
      <c r="K357" s="46"/>
      <c r="L357" s="56">
        <f t="shared" si="39"/>
        <v>12111.4</v>
      </c>
      <c r="M357" s="8">
        <f t="shared" si="40"/>
        <v>12111.4</v>
      </c>
      <c r="N357" s="35">
        <v>2.3969999999999998E-3</v>
      </c>
      <c r="O357" s="25">
        <f t="shared" si="41"/>
        <v>29.031025799999998</v>
      </c>
      <c r="P357" s="30">
        <v>0</v>
      </c>
      <c r="Q357" s="45">
        <v>0</v>
      </c>
      <c r="R357" s="50">
        <f t="shared" si="42"/>
        <v>0</v>
      </c>
      <c r="S357" s="4">
        <v>2.6510000000000001E-3</v>
      </c>
      <c r="T357" s="5">
        <f t="shared" si="43"/>
        <v>0</v>
      </c>
      <c r="U357" s="14">
        <f t="shared" si="44"/>
        <v>29.031025799999998</v>
      </c>
    </row>
    <row r="358" spans="1:21" ht="15.75" x14ac:dyDescent="0.25">
      <c r="A358" s="6" t="s">
        <v>56</v>
      </c>
      <c r="B358" s="10" t="s">
        <v>108</v>
      </c>
      <c r="C358" s="2" t="s">
        <v>71</v>
      </c>
      <c r="D358" s="3">
        <v>854</v>
      </c>
      <c r="E358" s="3">
        <v>8014</v>
      </c>
      <c r="F358" s="38">
        <v>0.7</v>
      </c>
      <c r="G358" s="42">
        <v>0</v>
      </c>
      <c r="H358" s="45">
        <v>0</v>
      </c>
      <c r="I358" s="53">
        <f t="shared" si="38"/>
        <v>0</v>
      </c>
      <c r="J358" s="30">
        <v>17302</v>
      </c>
      <c r="K358" s="46"/>
      <c r="L358" s="56">
        <f t="shared" si="39"/>
        <v>12111.4</v>
      </c>
      <c r="M358" s="8">
        <f t="shared" si="40"/>
        <v>12111.4</v>
      </c>
      <c r="N358" s="35">
        <v>8.2000000000000001E-5</v>
      </c>
      <c r="O358" s="25">
        <f t="shared" si="41"/>
        <v>0.99313479999999998</v>
      </c>
      <c r="P358" s="30">
        <v>0</v>
      </c>
      <c r="Q358" s="45">
        <v>0</v>
      </c>
      <c r="R358" s="50">
        <f t="shared" si="42"/>
        <v>0</v>
      </c>
      <c r="S358" s="4">
        <v>9.2E-5</v>
      </c>
      <c r="T358" s="5">
        <f t="shared" si="43"/>
        <v>0</v>
      </c>
      <c r="U358" s="14">
        <f t="shared" si="44"/>
        <v>0.99313479999999998</v>
      </c>
    </row>
    <row r="359" spans="1:21" ht="15.75" x14ac:dyDescent="0.25">
      <c r="A359" s="6" t="s">
        <v>56</v>
      </c>
      <c r="B359" s="10" t="s">
        <v>108</v>
      </c>
      <c r="C359" s="2" t="s">
        <v>72</v>
      </c>
      <c r="D359" s="3">
        <v>854</v>
      </c>
      <c r="E359" s="3">
        <v>8014</v>
      </c>
      <c r="F359" s="38">
        <v>0.7</v>
      </c>
      <c r="G359" s="42">
        <v>0</v>
      </c>
      <c r="H359" s="45">
        <v>0</v>
      </c>
      <c r="I359" s="53">
        <f t="shared" si="38"/>
        <v>0</v>
      </c>
      <c r="J359" s="30">
        <v>17302</v>
      </c>
      <c r="K359" s="46"/>
      <c r="L359" s="56">
        <f t="shared" si="39"/>
        <v>12111.4</v>
      </c>
      <c r="M359" s="8">
        <f t="shared" si="40"/>
        <v>12111.4</v>
      </c>
      <c r="N359" s="35">
        <v>1.36E-4</v>
      </c>
      <c r="O359" s="25">
        <f t="shared" si="41"/>
        <v>1.6471503999999999</v>
      </c>
      <c r="P359" s="30">
        <v>0</v>
      </c>
      <c r="Q359" s="45">
        <v>0</v>
      </c>
      <c r="R359" s="50">
        <f t="shared" si="42"/>
        <v>0</v>
      </c>
      <c r="S359" s="4">
        <v>1.35E-4</v>
      </c>
      <c r="T359" s="5">
        <f t="shared" si="43"/>
        <v>0</v>
      </c>
      <c r="U359" s="14">
        <f t="shared" si="44"/>
        <v>1.6471503999999999</v>
      </c>
    </row>
    <row r="360" spans="1:21" ht="15.75" x14ac:dyDescent="0.25">
      <c r="A360" s="6" t="s">
        <v>56</v>
      </c>
      <c r="B360" s="10" t="s">
        <v>108</v>
      </c>
      <c r="C360" s="2" t="s">
        <v>73</v>
      </c>
      <c r="D360" s="3">
        <v>854</v>
      </c>
      <c r="E360" s="3">
        <v>8014</v>
      </c>
      <c r="F360" s="38">
        <v>0.7</v>
      </c>
      <c r="G360" s="42">
        <v>0</v>
      </c>
      <c r="H360" s="45">
        <v>0</v>
      </c>
      <c r="I360" s="53">
        <f t="shared" si="38"/>
        <v>0</v>
      </c>
      <c r="J360" s="30">
        <v>17302</v>
      </c>
      <c r="K360" s="46"/>
      <c r="L360" s="56">
        <f t="shared" si="39"/>
        <v>12111.4</v>
      </c>
      <c r="M360" s="8">
        <f t="shared" si="40"/>
        <v>12111.4</v>
      </c>
      <c r="N360" s="35">
        <v>1.2E-5</v>
      </c>
      <c r="O360" s="25">
        <f t="shared" si="41"/>
        <v>0.14533679999999999</v>
      </c>
      <c r="P360" s="30">
        <v>0</v>
      </c>
      <c r="Q360" s="45">
        <v>0</v>
      </c>
      <c r="R360" s="50">
        <f t="shared" si="42"/>
        <v>0</v>
      </c>
      <c r="S360" s="4">
        <v>1.2E-5</v>
      </c>
      <c r="T360" s="5">
        <f t="shared" si="43"/>
        <v>0</v>
      </c>
      <c r="U360" s="14">
        <f t="shared" si="44"/>
        <v>0.14533679999999999</v>
      </c>
    </row>
    <row r="361" spans="1:21" ht="15.75" x14ac:dyDescent="0.25">
      <c r="A361" s="6" t="s">
        <v>56</v>
      </c>
      <c r="B361" s="10" t="s">
        <v>108</v>
      </c>
      <c r="C361" s="2" t="s">
        <v>74</v>
      </c>
      <c r="D361" s="3">
        <v>854</v>
      </c>
      <c r="E361" s="3">
        <v>8014</v>
      </c>
      <c r="F361" s="38">
        <v>0.7</v>
      </c>
      <c r="G361" s="42">
        <v>0</v>
      </c>
      <c r="H361" s="45">
        <v>0</v>
      </c>
      <c r="I361" s="53">
        <f t="shared" si="38"/>
        <v>0</v>
      </c>
      <c r="J361" s="30">
        <v>17302</v>
      </c>
      <c r="K361" s="46"/>
      <c r="L361" s="56">
        <f t="shared" si="39"/>
        <v>12111.4</v>
      </c>
      <c r="M361" s="8">
        <f t="shared" si="40"/>
        <v>12111.4</v>
      </c>
      <c r="N361" s="35">
        <v>2.14E-4</v>
      </c>
      <c r="O361" s="25">
        <f t="shared" si="41"/>
        <v>2.5918395999999997</v>
      </c>
      <c r="P361" s="30">
        <v>0</v>
      </c>
      <c r="Q361" s="45">
        <v>0</v>
      </c>
      <c r="R361" s="50">
        <f t="shared" si="42"/>
        <v>0</v>
      </c>
      <c r="S361" s="4">
        <v>2.4000000000000001E-4</v>
      </c>
      <c r="T361" s="5">
        <f t="shared" si="43"/>
        <v>0</v>
      </c>
      <c r="U361" s="14">
        <f>+O361+T361</f>
        <v>2.5918395999999997</v>
      </c>
    </row>
    <row r="362" spans="1:21" ht="15.75" x14ac:dyDescent="0.25">
      <c r="A362" s="6" t="s">
        <v>56</v>
      </c>
      <c r="B362" s="10" t="s">
        <v>108</v>
      </c>
      <c r="C362" s="2" t="s">
        <v>108</v>
      </c>
      <c r="D362" s="3">
        <v>854</v>
      </c>
      <c r="E362" s="3">
        <v>8014</v>
      </c>
      <c r="F362" s="38">
        <v>0.7</v>
      </c>
      <c r="G362" s="42">
        <v>0</v>
      </c>
      <c r="H362" s="45">
        <v>0</v>
      </c>
      <c r="I362" s="53">
        <f t="shared" si="38"/>
        <v>0</v>
      </c>
      <c r="J362" s="30">
        <v>17302</v>
      </c>
      <c r="K362" s="46"/>
      <c r="L362" s="56">
        <f t="shared" si="39"/>
        <v>12111.4</v>
      </c>
      <c r="M362" s="8">
        <f t="shared" si="40"/>
        <v>12111.4</v>
      </c>
      <c r="N362" s="35">
        <v>0</v>
      </c>
      <c r="O362" s="25">
        <f t="shared" si="41"/>
        <v>0</v>
      </c>
      <c r="P362" s="30">
        <v>0</v>
      </c>
      <c r="Q362" s="45">
        <v>0</v>
      </c>
      <c r="R362" s="50">
        <f t="shared" si="42"/>
        <v>0</v>
      </c>
      <c r="S362" s="4">
        <v>0</v>
      </c>
      <c r="T362" s="5">
        <f t="shared" si="43"/>
        <v>0</v>
      </c>
      <c r="U362" s="14">
        <f t="shared" si="44"/>
        <v>0</v>
      </c>
    </row>
    <row r="363" spans="1:21" ht="15.75" x14ac:dyDescent="0.25">
      <c r="A363" s="6" t="s">
        <v>56</v>
      </c>
      <c r="B363" s="10" t="s">
        <v>108</v>
      </c>
      <c r="C363" s="2" t="s">
        <v>37</v>
      </c>
      <c r="D363" s="3">
        <v>854</v>
      </c>
      <c r="E363" s="3">
        <v>8014</v>
      </c>
      <c r="F363" s="38">
        <v>0.7</v>
      </c>
      <c r="G363" s="42">
        <v>0</v>
      </c>
      <c r="H363" s="45">
        <v>0</v>
      </c>
      <c r="I363" s="53">
        <f t="shared" si="38"/>
        <v>0</v>
      </c>
      <c r="J363" s="30">
        <v>17302</v>
      </c>
      <c r="K363" s="46"/>
      <c r="L363" s="56">
        <f t="shared" si="39"/>
        <v>12111.4</v>
      </c>
      <c r="M363" s="8">
        <f t="shared" si="40"/>
        <v>12111.4</v>
      </c>
      <c r="N363" s="35">
        <v>2.1499999999999999E-4</v>
      </c>
      <c r="O363" s="25">
        <f t="shared" si="41"/>
        <v>2.6039509999999999</v>
      </c>
      <c r="P363" s="30">
        <v>0</v>
      </c>
      <c r="Q363" s="45">
        <v>0</v>
      </c>
      <c r="R363" s="50">
        <f t="shared" si="42"/>
        <v>0</v>
      </c>
      <c r="S363" s="4">
        <v>2.41E-4</v>
      </c>
      <c r="T363" s="5">
        <f t="shared" si="43"/>
        <v>0</v>
      </c>
      <c r="U363" s="14">
        <f t="shared" si="44"/>
        <v>2.6039509999999999</v>
      </c>
    </row>
    <row r="364" spans="1:21" ht="15.75" x14ac:dyDescent="0.25">
      <c r="A364" s="6" t="s">
        <v>56</v>
      </c>
      <c r="B364" s="10" t="s">
        <v>108</v>
      </c>
      <c r="C364" s="2" t="s">
        <v>30</v>
      </c>
      <c r="D364" s="3">
        <v>854</v>
      </c>
      <c r="E364" s="3">
        <v>8014</v>
      </c>
      <c r="F364" s="38">
        <v>0.7</v>
      </c>
      <c r="G364" s="42">
        <v>0</v>
      </c>
      <c r="H364" s="45">
        <v>0</v>
      </c>
      <c r="I364" s="53">
        <f t="shared" si="38"/>
        <v>0</v>
      </c>
      <c r="J364" s="30">
        <v>17302</v>
      </c>
      <c r="K364" s="46"/>
      <c r="L364" s="56">
        <f t="shared" si="39"/>
        <v>12111.4</v>
      </c>
      <c r="M364" s="8">
        <f t="shared" si="40"/>
        <v>12111.4</v>
      </c>
      <c r="N364" s="35">
        <v>0</v>
      </c>
      <c r="O364" s="25">
        <f t="shared" si="41"/>
        <v>0</v>
      </c>
      <c r="P364" s="30">
        <v>0</v>
      </c>
      <c r="Q364" s="45">
        <v>0</v>
      </c>
      <c r="R364" s="50">
        <f t="shared" si="42"/>
        <v>0</v>
      </c>
      <c r="S364" s="4">
        <v>0</v>
      </c>
      <c r="T364" s="5">
        <f t="shared" si="43"/>
        <v>0</v>
      </c>
      <c r="U364" s="14">
        <f t="shared" si="44"/>
        <v>0</v>
      </c>
    </row>
    <row r="365" spans="1:21" ht="15.75" x14ac:dyDescent="0.25">
      <c r="A365" s="6" t="s">
        <v>56</v>
      </c>
      <c r="B365" s="10" t="s">
        <v>108</v>
      </c>
      <c r="C365" s="2" t="s">
        <v>31</v>
      </c>
      <c r="D365" s="3">
        <v>854</v>
      </c>
      <c r="E365" s="3">
        <v>8014</v>
      </c>
      <c r="F365" s="38">
        <v>0.7</v>
      </c>
      <c r="G365" s="42">
        <v>0</v>
      </c>
      <c r="H365" s="45">
        <v>0</v>
      </c>
      <c r="I365" s="53">
        <f t="shared" si="38"/>
        <v>0</v>
      </c>
      <c r="J365" s="30">
        <v>17302</v>
      </c>
      <c r="K365" s="46"/>
      <c r="L365" s="56">
        <f t="shared" si="39"/>
        <v>12111.4</v>
      </c>
      <c r="M365" s="8">
        <f t="shared" si="40"/>
        <v>12111.4</v>
      </c>
      <c r="N365" s="35">
        <v>1.6000000000000001E-4</v>
      </c>
      <c r="O365" s="25">
        <f t="shared" si="41"/>
        <v>1.937824</v>
      </c>
      <c r="P365" s="30">
        <v>0</v>
      </c>
      <c r="Q365" s="45">
        <v>0</v>
      </c>
      <c r="R365" s="50">
        <f t="shared" si="42"/>
        <v>0</v>
      </c>
      <c r="S365" s="4">
        <v>1.76E-4</v>
      </c>
      <c r="T365" s="5">
        <f t="shared" si="43"/>
        <v>0</v>
      </c>
      <c r="U365" s="14">
        <f t="shared" si="44"/>
        <v>1.937824</v>
      </c>
    </row>
    <row r="366" spans="1:21" ht="15.75" x14ac:dyDescent="0.25">
      <c r="A366" s="6" t="s">
        <v>56</v>
      </c>
      <c r="B366" s="10" t="s">
        <v>108</v>
      </c>
      <c r="C366" s="2" t="s">
        <v>187</v>
      </c>
      <c r="D366" s="3">
        <v>854</v>
      </c>
      <c r="E366" s="3">
        <v>8014</v>
      </c>
      <c r="F366" s="38">
        <v>0.7</v>
      </c>
      <c r="G366" s="42">
        <v>0</v>
      </c>
      <c r="H366" s="45">
        <v>0</v>
      </c>
      <c r="I366" s="53">
        <f t="shared" si="38"/>
        <v>0</v>
      </c>
      <c r="J366" s="30">
        <v>17302</v>
      </c>
      <c r="K366" s="46"/>
      <c r="L366" s="56">
        <f t="shared" si="39"/>
        <v>12111.4</v>
      </c>
      <c r="M366" s="8">
        <f t="shared" si="40"/>
        <v>12111.4</v>
      </c>
      <c r="N366" s="35">
        <v>4.6E-5</v>
      </c>
      <c r="O366" s="25">
        <f t="shared" si="41"/>
        <v>0.55712439999999996</v>
      </c>
      <c r="P366" s="30">
        <v>0</v>
      </c>
      <c r="Q366" s="45">
        <v>0</v>
      </c>
      <c r="R366" s="50">
        <f t="shared" si="42"/>
        <v>0</v>
      </c>
      <c r="S366" s="4">
        <v>2.5999999999999998E-5</v>
      </c>
      <c r="T366" s="5">
        <f t="shared" si="43"/>
        <v>0</v>
      </c>
      <c r="U366" s="14">
        <f t="shared" si="44"/>
        <v>0.55712439999999996</v>
      </c>
    </row>
    <row r="367" spans="1:21" ht="15.75" x14ac:dyDescent="0.25">
      <c r="A367" s="6" t="s">
        <v>56</v>
      </c>
      <c r="B367" s="10" t="s">
        <v>108</v>
      </c>
      <c r="C367" s="2" t="s">
        <v>64</v>
      </c>
      <c r="D367" s="3">
        <v>266</v>
      </c>
      <c r="E367" s="3">
        <v>9014</v>
      </c>
      <c r="F367" s="38">
        <v>0.7</v>
      </c>
      <c r="G367" s="42">
        <v>0</v>
      </c>
      <c r="H367" s="45">
        <v>0</v>
      </c>
      <c r="I367" s="53">
        <f t="shared" si="38"/>
        <v>0</v>
      </c>
      <c r="J367" s="30">
        <v>36156</v>
      </c>
      <c r="K367" s="46"/>
      <c r="L367" s="56">
        <f t="shared" si="39"/>
        <v>25309.199999999997</v>
      </c>
      <c r="M367" s="8">
        <f t="shared" si="40"/>
        <v>25309.199999999997</v>
      </c>
      <c r="N367" s="35">
        <v>1.4239999999999999E-3</v>
      </c>
      <c r="O367" s="25">
        <f t="shared" si="41"/>
        <v>36.040300799999997</v>
      </c>
      <c r="P367" s="30">
        <v>0</v>
      </c>
      <c r="Q367" s="45">
        <v>0</v>
      </c>
      <c r="R367" s="50">
        <f t="shared" si="42"/>
        <v>0</v>
      </c>
      <c r="S367" s="4">
        <v>1.72E-3</v>
      </c>
      <c r="T367" s="5">
        <f t="shared" si="43"/>
        <v>0</v>
      </c>
      <c r="U367" s="14">
        <f t="shared" si="44"/>
        <v>36.040300799999997</v>
      </c>
    </row>
    <row r="368" spans="1:21" ht="15.75" x14ac:dyDescent="0.25">
      <c r="A368" s="6" t="s">
        <v>56</v>
      </c>
      <c r="B368" s="10" t="s">
        <v>108</v>
      </c>
      <c r="C368" s="2" t="s">
        <v>65</v>
      </c>
      <c r="D368" s="3">
        <v>266</v>
      </c>
      <c r="E368" s="3">
        <v>9014</v>
      </c>
      <c r="F368" s="38">
        <v>0.7</v>
      </c>
      <c r="G368" s="42">
        <v>0</v>
      </c>
      <c r="H368" s="45">
        <v>0</v>
      </c>
      <c r="I368" s="53">
        <f t="shared" si="38"/>
        <v>0</v>
      </c>
      <c r="J368" s="30">
        <v>36156</v>
      </c>
      <c r="K368" s="46"/>
      <c r="L368" s="56">
        <f t="shared" si="39"/>
        <v>25309.199999999997</v>
      </c>
      <c r="M368" s="8">
        <f t="shared" si="40"/>
        <v>25309.199999999997</v>
      </c>
      <c r="N368" s="35">
        <v>1.4100000000000001E-4</v>
      </c>
      <c r="O368" s="25">
        <f t="shared" si="41"/>
        <v>3.5685971999999997</v>
      </c>
      <c r="P368" s="30">
        <v>0</v>
      </c>
      <c r="Q368" s="45">
        <v>0</v>
      </c>
      <c r="R368" s="50">
        <f t="shared" si="42"/>
        <v>0</v>
      </c>
      <c r="S368" s="4">
        <v>1.85E-4</v>
      </c>
      <c r="T368" s="5">
        <f t="shared" si="43"/>
        <v>0</v>
      </c>
      <c r="U368" s="14">
        <f t="shared" si="44"/>
        <v>3.5685971999999997</v>
      </c>
    </row>
    <row r="369" spans="1:21" ht="15.75" x14ac:dyDescent="0.25">
      <c r="A369" s="6" t="s">
        <v>56</v>
      </c>
      <c r="B369" s="10" t="s">
        <v>108</v>
      </c>
      <c r="C369" s="2" t="s">
        <v>66</v>
      </c>
      <c r="D369" s="3">
        <v>266</v>
      </c>
      <c r="E369" s="3">
        <v>9014</v>
      </c>
      <c r="F369" s="38">
        <v>0.7</v>
      </c>
      <c r="G369" s="42">
        <v>0</v>
      </c>
      <c r="H369" s="45">
        <v>0</v>
      </c>
      <c r="I369" s="53">
        <f t="shared" si="38"/>
        <v>0</v>
      </c>
      <c r="J369" s="30">
        <v>36156</v>
      </c>
      <c r="K369" s="46"/>
      <c r="L369" s="56">
        <f t="shared" si="39"/>
        <v>25309.199999999997</v>
      </c>
      <c r="M369" s="8">
        <f t="shared" si="40"/>
        <v>25309.199999999997</v>
      </c>
      <c r="N369" s="35">
        <v>4.7399999999999997E-4</v>
      </c>
      <c r="O369" s="25">
        <f t="shared" si="41"/>
        <v>11.996560799999997</v>
      </c>
      <c r="P369" s="30">
        <v>0</v>
      </c>
      <c r="Q369" s="45">
        <v>0</v>
      </c>
      <c r="R369" s="50">
        <f t="shared" si="42"/>
        <v>0</v>
      </c>
      <c r="S369" s="4">
        <v>4.5800000000000002E-4</v>
      </c>
      <c r="T369" s="5">
        <f t="shared" si="43"/>
        <v>0</v>
      </c>
      <c r="U369" s="14">
        <f t="shared" si="44"/>
        <v>11.996560799999997</v>
      </c>
    </row>
    <row r="370" spans="1:21" ht="15.75" x14ac:dyDescent="0.25">
      <c r="A370" s="6" t="s">
        <v>56</v>
      </c>
      <c r="B370" s="10" t="s">
        <v>108</v>
      </c>
      <c r="C370" s="2" t="s">
        <v>75</v>
      </c>
      <c r="D370" s="3">
        <v>266</v>
      </c>
      <c r="E370" s="3">
        <v>9014</v>
      </c>
      <c r="F370" s="38">
        <v>0.7</v>
      </c>
      <c r="G370" s="42">
        <v>0</v>
      </c>
      <c r="H370" s="45">
        <v>0</v>
      </c>
      <c r="I370" s="53">
        <f t="shared" si="38"/>
        <v>0</v>
      </c>
      <c r="J370" s="30">
        <v>36156</v>
      </c>
      <c r="K370" s="46"/>
      <c r="L370" s="56">
        <f t="shared" si="39"/>
        <v>25309.199999999997</v>
      </c>
      <c r="M370" s="8">
        <f t="shared" si="40"/>
        <v>25309.199999999997</v>
      </c>
      <c r="N370" s="35">
        <v>7.4250000000000002E-3</v>
      </c>
      <c r="O370" s="25">
        <f t="shared" si="41"/>
        <v>187.92080999999999</v>
      </c>
      <c r="P370" s="30">
        <v>0</v>
      </c>
      <c r="Q370" s="45">
        <v>0</v>
      </c>
      <c r="R370" s="50">
        <f t="shared" si="42"/>
        <v>0</v>
      </c>
      <c r="S370" s="4">
        <v>7.8079999999999998E-3</v>
      </c>
      <c r="T370" s="5">
        <f t="shared" si="43"/>
        <v>0</v>
      </c>
      <c r="U370" s="14">
        <f t="shared" si="44"/>
        <v>187.92080999999999</v>
      </c>
    </row>
    <row r="371" spans="1:21" ht="15.75" x14ac:dyDescent="0.25">
      <c r="A371" s="6" t="s">
        <v>56</v>
      </c>
      <c r="B371" s="10" t="s">
        <v>108</v>
      </c>
      <c r="C371" s="2" t="s">
        <v>67</v>
      </c>
      <c r="D371" s="3">
        <v>266</v>
      </c>
      <c r="E371" s="3">
        <v>9014</v>
      </c>
      <c r="F371" s="38">
        <v>0.7</v>
      </c>
      <c r="G371" s="42">
        <v>0</v>
      </c>
      <c r="H371" s="45">
        <v>0</v>
      </c>
      <c r="I371" s="53">
        <f t="shared" si="38"/>
        <v>0</v>
      </c>
      <c r="J371" s="30">
        <v>36156</v>
      </c>
      <c r="K371" s="46"/>
      <c r="L371" s="56">
        <f t="shared" si="39"/>
        <v>25309.199999999997</v>
      </c>
      <c r="M371" s="8">
        <f t="shared" si="40"/>
        <v>25309.199999999997</v>
      </c>
      <c r="N371" s="35">
        <v>0</v>
      </c>
      <c r="O371" s="25">
        <f t="shared" si="41"/>
        <v>0</v>
      </c>
      <c r="P371" s="30">
        <v>0</v>
      </c>
      <c r="Q371" s="45">
        <v>0</v>
      </c>
      <c r="R371" s="50">
        <f t="shared" si="42"/>
        <v>0</v>
      </c>
      <c r="S371" s="4">
        <v>0</v>
      </c>
      <c r="T371" s="5">
        <f t="shared" si="43"/>
        <v>0</v>
      </c>
      <c r="U371" s="14">
        <f t="shared" si="44"/>
        <v>0</v>
      </c>
    </row>
    <row r="372" spans="1:21" ht="15.75" x14ac:dyDescent="0.25">
      <c r="A372" s="6" t="s">
        <v>56</v>
      </c>
      <c r="B372" s="10" t="s">
        <v>108</v>
      </c>
      <c r="C372" s="2" t="s">
        <v>68</v>
      </c>
      <c r="D372" s="3">
        <v>266</v>
      </c>
      <c r="E372" s="3">
        <v>9014</v>
      </c>
      <c r="F372" s="38">
        <v>0.7</v>
      </c>
      <c r="G372" s="42">
        <v>0</v>
      </c>
      <c r="H372" s="45">
        <v>0</v>
      </c>
      <c r="I372" s="53">
        <f t="shared" si="38"/>
        <v>0</v>
      </c>
      <c r="J372" s="30">
        <v>36156</v>
      </c>
      <c r="K372" s="46"/>
      <c r="L372" s="56">
        <f t="shared" si="39"/>
        <v>25309.199999999997</v>
      </c>
      <c r="M372" s="8">
        <f t="shared" si="40"/>
        <v>25309.199999999997</v>
      </c>
      <c r="N372" s="35">
        <v>8.3999999999999995E-5</v>
      </c>
      <c r="O372" s="25">
        <f t="shared" si="41"/>
        <v>2.1259727999999996</v>
      </c>
      <c r="P372" s="30">
        <v>0</v>
      </c>
      <c r="Q372" s="45">
        <v>0</v>
      </c>
      <c r="R372" s="50">
        <f t="shared" si="42"/>
        <v>0</v>
      </c>
      <c r="S372" s="4">
        <v>9.3999999999999994E-5</v>
      </c>
      <c r="T372" s="5">
        <f t="shared" si="43"/>
        <v>0</v>
      </c>
      <c r="U372" s="14">
        <f t="shared" si="44"/>
        <v>2.1259727999999996</v>
      </c>
    </row>
    <row r="373" spans="1:21" ht="15.75" x14ac:dyDescent="0.25">
      <c r="A373" s="6" t="s">
        <v>56</v>
      </c>
      <c r="B373" s="10" t="s">
        <v>108</v>
      </c>
      <c r="C373" s="2" t="s">
        <v>69</v>
      </c>
      <c r="D373" s="3">
        <v>266</v>
      </c>
      <c r="E373" s="3">
        <v>9014</v>
      </c>
      <c r="F373" s="38">
        <v>0.7</v>
      </c>
      <c r="G373" s="42">
        <v>0</v>
      </c>
      <c r="H373" s="45">
        <v>0</v>
      </c>
      <c r="I373" s="53">
        <f t="shared" si="38"/>
        <v>0</v>
      </c>
      <c r="J373" s="30">
        <v>36156</v>
      </c>
      <c r="K373" s="46"/>
      <c r="L373" s="56">
        <f t="shared" si="39"/>
        <v>25309.199999999997</v>
      </c>
      <c r="M373" s="8">
        <f t="shared" si="40"/>
        <v>25309.199999999997</v>
      </c>
      <c r="N373" s="35">
        <v>1.3200000000000001E-4</v>
      </c>
      <c r="O373" s="25">
        <f t="shared" si="41"/>
        <v>3.3408143999999997</v>
      </c>
      <c r="P373" s="30">
        <v>0</v>
      </c>
      <c r="Q373" s="45">
        <v>0</v>
      </c>
      <c r="R373" s="50">
        <f t="shared" si="42"/>
        <v>0</v>
      </c>
      <c r="S373" s="4">
        <v>1.46E-4</v>
      </c>
      <c r="T373" s="5">
        <f t="shared" si="43"/>
        <v>0</v>
      </c>
      <c r="U373" s="14">
        <f t="shared" si="44"/>
        <v>3.3408143999999997</v>
      </c>
    </row>
    <row r="374" spans="1:21" ht="15.75" x14ac:dyDescent="0.25">
      <c r="A374" s="6" t="s">
        <v>56</v>
      </c>
      <c r="B374" s="10" t="s">
        <v>108</v>
      </c>
      <c r="C374" s="2" t="s">
        <v>76</v>
      </c>
      <c r="D374" s="3">
        <v>266</v>
      </c>
      <c r="E374" s="3">
        <v>9014</v>
      </c>
      <c r="F374" s="38">
        <v>0.7</v>
      </c>
      <c r="G374" s="42">
        <v>0</v>
      </c>
      <c r="H374" s="45">
        <v>0</v>
      </c>
      <c r="I374" s="53">
        <f t="shared" si="38"/>
        <v>0</v>
      </c>
      <c r="J374" s="30">
        <v>36156</v>
      </c>
      <c r="K374" s="46"/>
      <c r="L374" s="56">
        <f t="shared" si="39"/>
        <v>25309.199999999997</v>
      </c>
      <c r="M374" s="8">
        <f t="shared" si="40"/>
        <v>25309.199999999997</v>
      </c>
      <c r="N374" s="35">
        <v>2.6699999999999998E-4</v>
      </c>
      <c r="O374" s="25">
        <f t="shared" si="41"/>
        <v>6.7575563999999986</v>
      </c>
      <c r="P374" s="30">
        <v>0</v>
      </c>
      <c r="Q374" s="45">
        <v>0</v>
      </c>
      <c r="R374" s="50">
        <f t="shared" si="42"/>
        <v>0</v>
      </c>
      <c r="S374" s="4">
        <v>2.9500000000000001E-4</v>
      </c>
      <c r="T374" s="5">
        <f t="shared" si="43"/>
        <v>0</v>
      </c>
      <c r="U374" s="14">
        <f t="shared" si="44"/>
        <v>6.7575563999999986</v>
      </c>
    </row>
    <row r="375" spans="1:21" ht="15.75" x14ac:dyDescent="0.25">
      <c r="A375" s="6" t="s">
        <v>56</v>
      </c>
      <c r="B375" s="10" t="s">
        <v>108</v>
      </c>
      <c r="C375" s="2" t="s">
        <v>103</v>
      </c>
      <c r="D375" s="3">
        <v>266</v>
      </c>
      <c r="E375" s="3">
        <v>9014</v>
      </c>
      <c r="F375" s="38">
        <v>0.7</v>
      </c>
      <c r="G375" s="42">
        <v>0</v>
      </c>
      <c r="H375" s="45">
        <v>0</v>
      </c>
      <c r="I375" s="53">
        <f t="shared" si="38"/>
        <v>0</v>
      </c>
      <c r="J375" s="30">
        <v>36156</v>
      </c>
      <c r="K375" s="46"/>
      <c r="L375" s="56">
        <f t="shared" si="39"/>
        <v>25309.199999999997</v>
      </c>
      <c r="M375" s="8">
        <f t="shared" si="40"/>
        <v>25309.199999999997</v>
      </c>
      <c r="N375" s="35">
        <v>6.8199999999999999E-4</v>
      </c>
      <c r="O375" s="25">
        <f t="shared" si="41"/>
        <v>17.260874399999999</v>
      </c>
      <c r="P375" s="30">
        <v>0</v>
      </c>
      <c r="Q375" s="45">
        <v>0</v>
      </c>
      <c r="R375" s="50">
        <f t="shared" si="42"/>
        <v>0</v>
      </c>
      <c r="S375" s="4">
        <v>7.6900000000000004E-4</v>
      </c>
      <c r="T375" s="5">
        <f t="shared" si="43"/>
        <v>0</v>
      </c>
      <c r="U375" s="14">
        <f t="shared" si="44"/>
        <v>17.260874399999999</v>
      </c>
    </row>
    <row r="376" spans="1:21" ht="15.75" x14ac:dyDescent="0.25">
      <c r="A376" s="6" t="s">
        <v>56</v>
      </c>
      <c r="B376" s="10" t="s">
        <v>108</v>
      </c>
      <c r="C376" s="2" t="s">
        <v>77</v>
      </c>
      <c r="D376" s="3">
        <v>266</v>
      </c>
      <c r="E376" s="3">
        <v>9014</v>
      </c>
      <c r="F376" s="38">
        <v>0.7</v>
      </c>
      <c r="G376" s="42">
        <v>0</v>
      </c>
      <c r="H376" s="45">
        <v>0</v>
      </c>
      <c r="I376" s="53">
        <f t="shared" si="38"/>
        <v>0</v>
      </c>
      <c r="J376" s="30">
        <v>36156</v>
      </c>
      <c r="K376" s="46"/>
      <c r="L376" s="56">
        <f t="shared" si="39"/>
        <v>25309.199999999997</v>
      </c>
      <c r="M376" s="8">
        <f t="shared" si="40"/>
        <v>25309.199999999997</v>
      </c>
      <c r="N376" s="35">
        <v>2.3969999999999998E-3</v>
      </c>
      <c r="O376" s="25">
        <f t="shared" si="41"/>
        <v>60.666152399999987</v>
      </c>
      <c r="P376" s="30">
        <v>0</v>
      </c>
      <c r="Q376" s="45">
        <v>0</v>
      </c>
      <c r="R376" s="50">
        <f t="shared" si="42"/>
        <v>0</v>
      </c>
      <c r="S376" s="4">
        <v>2.6510000000000001E-3</v>
      </c>
      <c r="T376" s="5">
        <f t="shared" si="43"/>
        <v>0</v>
      </c>
      <c r="U376" s="14">
        <f t="shared" si="44"/>
        <v>60.666152399999987</v>
      </c>
    </row>
    <row r="377" spans="1:21" ht="15.75" x14ac:dyDescent="0.25">
      <c r="A377" s="6" t="s">
        <v>56</v>
      </c>
      <c r="B377" s="10" t="s">
        <v>108</v>
      </c>
      <c r="C377" s="2" t="s">
        <v>71</v>
      </c>
      <c r="D377" s="3">
        <v>266</v>
      </c>
      <c r="E377" s="3">
        <v>9014</v>
      </c>
      <c r="F377" s="38">
        <v>0.7</v>
      </c>
      <c r="G377" s="42">
        <v>0</v>
      </c>
      <c r="H377" s="45">
        <v>0</v>
      </c>
      <c r="I377" s="53">
        <f t="shared" si="38"/>
        <v>0</v>
      </c>
      <c r="J377" s="30">
        <v>36156</v>
      </c>
      <c r="K377" s="46"/>
      <c r="L377" s="56">
        <f t="shared" si="39"/>
        <v>25309.199999999997</v>
      </c>
      <c r="M377" s="8">
        <f t="shared" si="40"/>
        <v>25309.199999999997</v>
      </c>
      <c r="N377" s="35">
        <v>8.2000000000000001E-5</v>
      </c>
      <c r="O377" s="25">
        <f t="shared" si="41"/>
        <v>2.0753543999999997</v>
      </c>
      <c r="P377" s="30">
        <v>0</v>
      </c>
      <c r="Q377" s="45">
        <v>0</v>
      </c>
      <c r="R377" s="50">
        <f t="shared" si="42"/>
        <v>0</v>
      </c>
      <c r="S377" s="4">
        <v>9.2E-5</v>
      </c>
      <c r="T377" s="5">
        <f t="shared" si="43"/>
        <v>0</v>
      </c>
      <c r="U377" s="14">
        <f t="shared" si="44"/>
        <v>2.0753543999999997</v>
      </c>
    </row>
    <row r="378" spans="1:21" ht="15.75" x14ac:dyDescent="0.25">
      <c r="A378" s="6" t="s">
        <v>56</v>
      </c>
      <c r="B378" s="10" t="s">
        <v>108</v>
      </c>
      <c r="C378" s="2" t="s">
        <v>72</v>
      </c>
      <c r="D378" s="3">
        <v>266</v>
      </c>
      <c r="E378" s="3">
        <v>9014</v>
      </c>
      <c r="F378" s="38">
        <v>0.7</v>
      </c>
      <c r="G378" s="42">
        <v>0</v>
      </c>
      <c r="H378" s="45">
        <v>0</v>
      </c>
      <c r="I378" s="53">
        <f t="shared" si="38"/>
        <v>0</v>
      </c>
      <c r="J378" s="30">
        <v>36156</v>
      </c>
      <c r="K378" s="46"/>
      <c r="L378" s="56">
        <f t="shared" si="39"/>
        <v>25309.199999999997</v>
      </c>
      <c r="M378" s="8">
        <f t="shared" si="40"/>
        <v>25309.199999999997</v>
      </c>
      <c r="N378" s="35">
        <v>1.36E-4</v>
      </c>
      <c r="O378" s="25">
        <f t="shared" si="41"/>
        <v>3.4420511999999994</v>
      </c>
      <c r="P378" s="30">
        <v>0</v>
      </c>
      <c r="Q378" s="45">
        <v>0</v>
      </c>
      <c r="R378" s="50">
        <f t="shared" si="42"/>
        <v>0</v>
      </c>
      <c r="S378" s="4">
        <v>1.35E-4</v>
      </c>
      <c r="T378" s="5">
        <f t="shared" si="43"/>
        <v>0</v>
      </c>
      <c r="U378" s="14">
        <f t="shared" si="44"/>
        <v>3.4420511999999994</v>
      </c>
    </row>
    <row r="379" spans="1:21" ht="15.75" x14ac:dyDescent="0.25">
      <c r="A379" s="6" t="s">
        <v>56</v>
      </c>
      <c r="B379" s="10" t="s">
        <v>108</v>
      </c>
      <c r="C379" s="2" t="s">
        <v>73</v>
      </c>
      <c r="D379" s="3">
        <v>266</v>
      </c>
      <c r="E379" s="3">
        <v>9014</v>
      </c>
      <c r="F379" s="38">
        <v>0.7</v>
      </c>
      <c r="G379" s="42">
        <v>0</v>
      </c>
      <c r="H379" s="45">
        <v>0</v>
      </c>
      <c r="I379" s="53">
        <f t="shared" si="38"/>
        <v>0</v>
      </c>
      <c r="J379" s="30">
        <v>36156</v>
      </c>
      <c r="K379" s="46"/>
      <c r="L379" s="56">
        <f t="shared" si="39"/>
        <v>25309.199999999997</v>
      </c>
      <c r="M379" s="8">
        <f t="shared" si="40"/>
        <v>25309.199999999997</v>
      </c>
      <c r="N379" s="35">
        <v>1.2E-5</v>
      </c>
      <c r="O379" s="25">
        <f t="shared" si="41"/>
        <v>0.30371039999999999</v>
      </c>
      <c r="P379" s="30">
        <v>0</v>
      </c>
      <c r="Q379" s="45">
        <v>0</v>
      </c>
      <c r="R379" s="50">
        <f t="shared" si="42"/>
        <v>0</v>
      </c>
      <c r="S379" s="4">
        <v>1.2E-5</v>
      </c>
      <c r="T379" s="5">
        <f t="shared" si="43"/>
        <v>0</v>
      </c>
      <c r="U379" s="14">
        <f t="shared" si="44"/>
        <v>0.30371039999999999</v>
      </c>
    </row>
    <row r="380" spans="1:21" ht="15.75" x14ac:dyDescent="0.25">
      <c r="A380" s="6" t="s">
        <v>56</v>
      </c>
      <c r="B380" s="10" t="s">
        <v>108</v>
      </c>
      <c r="C380" s="2" t="s">
        <v>74</v>
      </c>
      <c r="D380" s="3">
        <v>266</v>
      </c>
      <c r="E380" s="3">
        <v>9014</v>
      </c>
      <c r="F380" s="38">
        <v>0.7</v>
      </c>
      <c r="G380" s="42">
        <v>0</v>
      </c>
      <c r="H380" s="45">
        <v>0</v>
      </c>
      <c r="I380" s="53">
        <f t="shared" si="38"/>
        <v>0</v>
      </c>
      <c r="J380" s="30">
        <v>36156</v>
      </c>
      <c r="K380" s="46"/>
      <c r="L380" s="56">
        <f t="shared" si="39"/>
        <v>25309.199999999997</v>
      </c>
      <c r="M380" s="8">
        <f t="shared" si="40"/>
        <v>25309.199999999997</v>
      </c>
      <c r="N380" s="35">
        <v>2.14E-4</v>
      </c>
      <c r="O380" s="25">
        <f t="shared" si="41"/>
        <v>5.4161687999999995</v>
      </c>
      <c r="P380" s="30">
        <v>0</v>
      </c>
      <c r="Q380" s="45">
        <v>0</v>
      </c>
      <c r="R380" s="50">
        <f t="shared" si="42"/>
        <v>0</v>
      </c>
      <c r="S380" s="4">
        <v>2.4000000000000001E-4</v>
      </c>
      <c r="T380" s="5">
        <f t="shared" si="43"/>
        <v>0</v>
      </c>
      <c r="U380" s="14">
        <f t="shared" si="44"/>
        <v>5.4161687999999995</v>
      </c>
    </row>
    <row r="381" spans="1:21" ht="15.75" x14ac:dyDescent="0.25">
      <c r="A381" s="6" t="s">
        <v>56</v>
      </c>
      <c r="B381" s="10" t="s">
        <v>108</v>
      </c>
      <c r="C381" s="2" t="s">
        <v>108</v>
      </c>
      <c r="D381" s="3">
        <v>266</v>
      </c>
      <c r="E381" s="3">
        <v>9014</v>
      </c>
      <c r="F381" s="38">
        <v>0.7</v>
      </c>
      <c r="G381" s="42">
        <v>0</v>
      </c>
      <c r="H381" s="45">
        <v>0</v>
      </c>
      <c r="I381" s="53">
        <f t="shared" si="38"/>
        <v>0</v>
      </c>
      <c r="J381" s="30">
        <v>36156</v>
      </c>
      <c r="K381" s="46"/>
      <c r="L381" s="56">
        <f t="shared" si="39"/>
        <v>25309.199999999997</v>
      </c>
      <c r="M381" s="8">
        <f t="shared" si="40"/>
        <v>25309.199999999997</v>
      </c>
      <c r="N381" s="35">
        <v>0</v>
      </c>
      <c r="O381" s="25">
        <f t="shared" si="41"/>
        <v>0</v>
      </c>
      <c r="P381" s="30">
        <v>0</v>
      </c>
      <c r="Q381" s="45">
        <v>0</v>
      </c>
      <c r="R381" s="50">
        <f t="shared" si="42"/>
        <v>0</v>
      </c>
      <c r="S381" s="4">
        <v>0</v>
      </c>
      <c r="T381" s="5">
        <f t="shared" si="43"/>
        <v>0</v>
      </c>
      <c r="U381" s="14">
        <f t="shared" si="44"/>
        <v>0</v>
      </c>
    </row>
    <row r="382" spans="1:21" ht="15.75" x14ac:dyDescent="0.25">
      <c r="A382" s="6" t="s">
        <v>56</v>
      </c>
      <c r="B382" s="10" t="s">
        <v>108</v>
      </c>
      <c r="C382" s="2" t="s">
        <v>37</v>
      </c>
      <c r="D382" s="3">
        <v>266</v>
      </c>
      <c r="E382" s="3">
        <v>9014</v>
      </c>
      <c r="F382" s="38">
        <v>0.7</v>
      </c>
      <c r="G382" s="42">
        <v>0</v>
      </c>
      <c r="H382" s="45">
        <v>0</v>
      </c>
      <c r="I382" s="53">
        <f t="shared" si="38"/>
        <v>0</v>
      </c>
      <c r="J382" s="30">
        <v>36156</v>
      </c>
      <c r="K382" s="46"/>
      <c r="L382" s="56">
        <f t="shared" si="39"/>
        <v>25309.199999999997</v>
      </c>
      <c r="M382" s="8">
        <f t="shared" si="40"/>
        <v>25309.199999999997</v>
      </c>
      <c r="N382" s="35">
        <v>2.1499999999999999E-4</v>
      </c>
      <c r="O382" s="25">
        <f t="shared" si="41"/>
        <v>5.4414779999999991</v>
      </c>
      <c r="P382" s="30">
        <v>0</v>
      </c>
      <c r="Q382" s="45">
        <v>0</v>
      </c>
      <c r="R382" s="50">
        <f t="shared" si="42"/>
        <v>0</v>
      </c>
      <c r="S382" s="4">
        <v>2.41E-4</v>
      </c>
      <c r="T382" s="5">
        <f t="shared" si="43"/>
        <v>0</v>
      </c>
      <c r="U382" s="14">
        <f t="shared" si="44"/>
        <v>5.4414779999999991</v>
      </c>
    </row>
    <row r="383" spans="1:21" ht="15.75" x14ac:dyDescent="0.25">
      <c r="A383" s="6" t="s">
        <v>56</v>
      </c>
      <c r="B383" s="10" t="s">
        <v>108</v>
      </c>
      <c r="C383" s="2" t="s">
        <v>30</v>
      </c>
      <c r="D383" s="3">
        <v>266</v>
      </c>
      <c r="E383" s="3">
        <v>9014</v>
      </c>
      <c r="F383" s="38">
        <v>0.7</v>
      </c>
      <c r="G383" s="42">
        <v>0</v>
      </c>
      <c r="H383" s="45">
        <v>0</v>
      </c>
      <c r="I383" s="53">
        <f t="shared" si="38"/>
        <v>0</v>
      </c>
      <c r="J383" s="30">
        <v>36156</v>
      </c>
      <c r="K383" s="46"/>
      <c r="L383" s="56">
        <f t="shared" si="39"/>
        <v>25309.199999999997</v>
      </c>
      <c r="M383" s="8">
        <f t="shared" si="40"/>
        <v>25309.199999999997</v>
      </c>
      <c r="N383" s="35">
        <v>0</v>
      </c>
      <c r="O383" s="25">
        <f t="shared" si="41"/>
        <v>0</v>
      </c>
      <c r="P383" s="30">
        <v>0</v>
      </c>
      <c r="Q383" s="45">
        <v>0</v>
      </c>
      <c r="R383" s="50">
        <f t="shared" si="42"/>
        <v>0</v>
      </c>
      <c r="S383" s="4">
        <v>0</v>
      </c>
      <c r="T383" s="5">
        <f t="shared" si="43"/>
        <v>0</v>
      </c>
      <c r="U383" s="14">
        <f t="shared" si="44"/>
        <v>0</v>
      </c>
    </row>
    <row r="384" spans="1:21" ht="15.75" x14ac:dyDescent="0.25">
      <c r="A384" s="6" t="s">
        <v>56</v>
      </c>
      <c r="B384" s="10" t="s">
        <v>108</v>
      </c>
      <c r="C384" s="2" t="s">
        <v>31</v>
      </c>
      <c r="D384" s="3">
        <v>266</v>
      </c>
      <c r="E384" s="3">
        <v>9014</v>
      </c>
      <c r="F384" s="38">
        <v>0.7</v>
      </c>
      <c r="G384" s="42">
        <v>0</v>
      </c>
      <c r="H384" s="45">
        <v>0</v>
      </c>
      <c r="I384" s="53">
        <f t="shared" si="38"/>
        <v>0</v>
      </c>
      <c r="J384" s="30">
        <v>36156</v>
      </c>
      <c r="K384" s="46"/>
      <c r="L384" s="56">
        <f t="shared" si="39"/>
        <v>25309.199999999997</v>
      </c>
      <c r="M384" s="8">
        <f t="shared" si="40"/>
        <v>25309.199999999997</v>
      </c>
      <c r="N384" s="35">
        <v>1.6000000000000001E-4</v>
      </c>
      <c r="O384" s="25">
        <f t="shared" si="41"/>
        <v>4.0494719999999997</v>
      </c>
      <c r="P384" s="30">
        <v>0</v>
      </c>
      <c r="Q384" s="45">
        <v>0</v>
      </c>
      <c r="R384" s="50">
        <f t="shared" si="42"/>
        <v>0</v>
      </c>
      <c r="S384" s="4">
        <v>1.76E-4</v>
      </c>
      <c r="T384" s="5">
        <f t="shared" si="43"/>
        <v>0</v>
      </c>
      <c r="U384" s="14">
        <f t="shared" si="44"/>
        <v>4.0494719999999997</v>
      </c>
    </row>
    <row r="385" spans="1:21" ht="15.75" x14ac:dyDescent="0.25">
      <c r="A385" s="6" t="s">
        <v>56</v>
      </c>
      <c r="B385" s="10" t="s">
        <v>108</v>
      </c>
      <c r="C385" s="2" t="s">
        <v>187</v>
      </c>
      <c r="D385" s="3">
        <v>266</v>
      </c>
      <c r="E385" s="3">
        <v>9014</v>
      </c>
      <c r="F385" s="38">
        <v>0.7</v>
      </c>
      <c r="G385" s="42">
        <v>0</v>
      </c>
      <c r="H385" s="45">
        <v>0</v>
      </c>
      <c r="I385" s="53">
        <f t="shared" si="38"/>
        <v>0</v>
      </c>
      <c r="J385" s="30">
        <v>36156</v>
      </c>
      <c r="K385" s="46"/>
      <c r="L385" s="56">
        <f t="shared" si="39"/>
        <v>25309.199999999997</v>
      </c>
      <c r="M385" s="8">
        <f t="shared" si="40"/>
        <v>25309.199999999997</v>
      </c>
      <c r="N385" s="35">
        <v>4.6E-5</v>
      </c>
      <c r="O385" s="25">
        <f t="shared" si="41"/>
        <v>1.1642231999999999</v>
      </c>
      <c r="P385" s="30">
        <v>0</v>
      </c>
      <c r="Q385" s="45">
        <v>0</v>
      </c>
      <c r="R385" s="50">
        <f t="shared" si="42"/>
        <v>0</v>
      </c>
      <c r="S385" s="4">
        <v>2.5999999999999998E-5</v>
      </c>
      <c r="T385" s="5">
        <f t="shared" si="43"/>
        <v>0</v>
      </c>
      <c r="U385" s="14">
        <f t="shared" si="44"/>
        <v>1.1642231999999999</v>
      </c>
    </row>
    <row r="386" spans="1:21" ht="15.75" x14ac:dyDescent="0.25">
      <c r="A386" s="6" t="s">
        <v>56</v>
      </c>
      <c r="B386" s="10" t="s">
        <v>110</v>
      </c>
      <c r="C386" s="2" t="s">
        <v>64</v>
      </c>
      <c r="D386" s="3">
        <v>297</v>
      </c>
      <c r="E386" s="3">
        <v>8015</v>
      </c>
      <c r="F386" s="38">
        <v>1</v>
      </c>
      <c r="G386" s="42">
        <v>39795833</v>
      </c>
      <c r="H386" s="45">
        <v>1689991</v>
      </c>
      <c r="I386" s="53">
        <f t="shared" si="38"/>
        <v>38105842</v>
      </c>
      <c r="J386" s="30">
        <v>5295</v>
      </c>
      <c r="K386" s="46"/>
      <c r="L386" s="56">
        <f t="shared" si="39"/>
        <v>5295</v>
      </c>
      <c r="M386" s="8">
        <f t="shared" si="40"/>
        <v>38111137</v>
      </c>
      <c r="N386" s="35">
        <v>1.4239999999999999E-3</v>
      </c>
      <c r="O386" s="25">
        <f t="shared" si="41"/>
        <v>54270.259087999999</v>
      </c>
      <c r="P386" s="30">
        <v>75924809</v>
      </c>
      <c r="Q386" s="45">
        <v>868968</v>
      </c>
      <c r="R386" s="50">
        <f t="shared" si="42"/>
        <v>75055841</v>
      </c>
      <c r="S386" s="4">
        <v>1.72E-3</v>
      </c>
      <c r="T386" s="5">
        <f t="shared" si="43"/>
        <v>129096.04652</v>
      </c>
      <c r="U386" s="14">
        <f t="shared" si="44"/>
        <v>183366.305608</v>
      </c>
    </row>
    <row r="387" spans="1:21" ht="15.75" x14ac:dyDescent="0.25">
      <c r="A387" s="6" t="s">
        <v>56</v>
      </c>
      <c r="B387" s="10" t="s">
        <v>110</v>
      </c>
      <c r="C387" s="2" t="s">
        <v>65</v>
      </c>
      <c r="D387" s="3">
        <v>297</v>
      </c>
      <c r="E387" s="3">
        <v>8015</v>
      </c>
      <c r="F387" s="38">
        <v>1</v>
      </c>
      <c r="G387" s="42">
        <v>39795833</v>
      </c>
      <c r="H387" s="45">
        <v>1689991</v>
      </c>
      <c r="I387" s="53">
        <f t="shared" ref="I387:I450" si="45">(G387-H387)*F387</f>
        <v>38105842</v>
      </c>
      <c r="J387" s="30">
        <v>5295</v>
      </c>
      <c r="K387" s="46"/>
      <c r="L387" s="56">
        <f t="shared" ref="L387:L450" si="46">(J387-K387)*F387</f>
        <v>5295</v>
      </c>
      <c r="M387" s="8">
        <f t="shared" ref="M387:M450" si="47">(G387-H387+J387-K387)*F387</f>
        <v>38111137</v>
      </c>
      <c r="N387" s="35">
        <v>1.4100000000000001E-4</v>
      </c>
      <c r="O387" s="25">
        <f t="shared" ref="O387:O450" si="48">M387*N387</f>
        <v>5373.6703170000001</v>
      </c>
      <c r="P387" s="30">
        <v>75924809</v>
      </c>
      <c r="Q387" s="45">
        <v>868968</v>
      </c>
      <c r="R387" s="50">
        <f t="shared" ref="R387:R450" si="49">+(P387-Q387)*F387</f>
        <v>75055841</v>
      </c>
      <c r="S387" s="4">
        <v>1.85E-4</v>
      </c>
      <c r="T387" s="5">
        <f t="shared" ref="T387:T450" si="50">R387*S387</f>
        <v>13885.330585</v>
      </c>
      <c r="U387" s="14">
        <f t="shared" ref="U387:U450" si="51">+O387+T387</f>
        <v>19259.000902</v>
      </c>
    </row>
    <row r="388" spans="1:21" ht="15.75" x14ac:dyDescent="0.25">
      <c r="A388" s="6" t="s">
        <v>56</v>
      </c>
      <c r="B388" s="10" t="s">
        <v>110</v>
      </c>
      <c r="C388" s="2" t="s">
        <v>66</v>
      </c>
      <c r="D388" s="3">
        <v>297</v>
      </c>
      <c r="E388" s="3">
        <v>8015</v>
      </c>
      <c r="F388" s="38">
        <v>1</v>
      </c>
      <c r="G388" s="42">
        <v>39795833</v>
      </c>
      <c r="H388" s="45">
        <v>1689991</v>
      </c>
      <c r="I388" s="53">
        <f t="shared" si="45"/>
        <v>38105842</v>
      </c>
      <c r="J388" s="30">
        <v>5295</v>
      </c>
      <c r="K388" s="46"/>
      <c r="L388" s="56">
        <f t="shared" si="46"/>
        <v>5295</v>
      </c>
      <c r="M388" s="8">
        <f t="shared" si="47"/>
        <v>38111137</v>
      </c>
      <c r="N388" s="35">
        <v>4.7399999999999997E-4</v>
      </c>
      <c r="O388" s="25">
        <f t="shared" si="48"/>
        <v>18064.678937999997</v>
      </c>
      <c r="P388" s="30">
        <v>75924809</v>
      </c>
      <c r="Q388" s="45">
        <v>868968</v>
      </c>
      <c r="R388" s="50">
        <f t="shared" si="49"/>
        <v>75055841</v>
      </c>
      <c r="S388" s="4">
        <v>4.5800000000000002E-4</v>
      </c>
      <c r="T388" s="5">
        <f t="shared" si="50"/>
        <v>34375.575177999999</v>
      </c>
      <c r="U388" s="14">
        <f t="shared" si="51"/>
        <v>52440.254115999996</v>
      </c>
    </row>
    <row r="389" spans="1:21" ht="15.75" x14ac:dyDescent="0.25">
      <c r="A389" s="6" t="s">
        <v>56</v>
      </c>
      <c r="B389" s="10" t="s">
        <v>110</v>
      </c>
      <c r="C389" s="2" t="s">
        <v>75</v>
      </c>
      <c r="D389" s="3">
        <v>297</v>
      </c>
      <c r="E389" s="3">
        <v>8015</v>
      </c>
      <c r="F389" s="38">
        <v>0.6</v>
      </c>
      <c r="G389" s="42">
        <v>39795833</v>
      </c>
      <c r="H389" s="45">
        <v>1689991</v>
      </c>
      <c r="I389" s="53">
        <f t="shared" si="45"/>
        <v>22863505.199999999</v>
      </c>
      <c r="J389" s="30">
        <v>5295</v>
      </c>
      <c r="K389" s="46"/>
      <c r="L389" s="56">
        <f t="shared" si="46"/>
        <v>3177</v>
      </c>
      <c r="M389" s="8">
        <f t="shared" si="47"/>
        <v>22866682.199999999</v>
      </c>
      <c r="N389" s="35">
        <v>7.4250000000000002E-3</v>
      </c>
      <c r="O389" s="25">
        <f t="shared" si="48"/>
        <v>169785.11533500001</v>
      </c>
      <c r="P389" s="30">
        <v>75924809</v>
      </c>
      <c r="Q389" s="45">
        <v>868968</v>
      </c>
      <c r="R389" s="50">
        <f t="shared" si="49"/>
        <v>45033504.600000001</v>
      </c>
      <c r="S389" s="4">
        <v>7.8079999999999998E-3</v>
      </c>
      <c r="T389" s="5">
        <f t="shared" si="50"/>
        <v>351621.6039168</v>
      </c>
      <c r="U389" s="14">
        <f t="shared" si="51"/>
        <v>521406.71925179998</v>
      </c>
    </row>
    <row r="390" spans="1:21" ht="15.75" x14ac:dyDescent="0.25">
      <c r="A390" s="6" t="s">
        <v>56</v>
      </c>
      <c r="B390" s="10" t="s">
        <v>110</v>
      </c>
      <c r="C390" s="2" t="s">
        <v>67</v>
      </c>
      <c r="D390" s="3">
        <v>297</v>
      </c>
      <c r="E390" s="3">
        <v>8015</v>
      </c>
      <c r="F390" s="38">
        <v>0.6</v>
      </c>
      <c r="G390" s="42">
        <v>39795833</v>
      </c>
      <c r="H390" s="45">
        <v>1689991</v>
      </c>
      <c r="I390" s="53">
        <f t="shared" si="45"/>
        <v>22863505.199999999</v>
      </c>
      <c r="J390" s="30">
        <v>5295</v>
      </c>
      <c r="K390" s="46"/>
      <c r="L390" s="56">
        <f t="shared" si="46"/>
        <v>3177</v>
      </c>
      <c r="M390" s="8">
        <f t="shared" si="47"/>
        <v>22866682.199999999</v>
      </c>
      <c r="N390" s="35">
        <v>0</v>
      </c>
      <c r="O390" s="25">
        <f t="shared" si="48"/>
        <v>0</v>
      </c>
      <c r="P390" s="30">
        <v>75924809</v>
      </c>
      <c r="Q390" s="45">
        <v>868968</v>
      </c>
      <c r="R390" s="50">
        <f t="shared" si="49"/>
        <v>45033504.600000001</v>
      </c>
      <c r="S390" s="4">
        <v>0</v>
      </c>
      <c r="T390" s="5">
        <f t="shared" si="50"/>
        <v>0</v>
      </c>
      <c r="U390" s="14">
        <f t="shared" si="51"/>
        <v>0</v>
      </c>
    </row>
    <row r="391" spans="1:21" ht="15.75" x14ac:dyDescent="0.25">
      <c r="A391" s="6" t="s">
        <v>56</v>
      </c>
      <c r="B391" s="10" t="s">
        <v>110</v>
      </c>
      <c r="C391" s="2" t="s">
        <v>68</v>
      </c>
      <c r="D391" s="3">
        <v>297</v>
      </c>
      <c r="E391" s="3">
        <v>8015</v>
      </c>
      <c r="F391" s="38">
        <v>1</v>
      </c>
      <c r="G391" s="42">
        <v>39795833</v>
      </c>
      <c r="H391" s="45">
        <v>1689991</v>
      </c>
      <c r="I391" s="53">
        <f t="shared" si="45"/>
        <v>38105842</v>
      </c>
      <c r="J391" s="30">
        <v>5295</v>
      </c>
      <c r="K391" s="46"/>
      <c r="L391" s="56">
        <f t="shared" si="46"/>
        <v>5295</v>
      </c>
      <c r="M391" s="8">
        <f t="shared" si="47"/>
        <v>38111137</v>
      </c>
      <c r="N391" s="35">
        <v>8.3999999999999995E-5</v>
      </c>
      <c r="O391" s="25">
        <f t="shared" si="48"/>
        <v>3201.3355079999997</v>
      </c>
      <c r="P391" s="30">
        <v>75924809</v>
      </c>
      <c r="Q391" s="45">
        <v>868968</v>
      </c>
      <c r="R391" s="50">
        <f t="shared" si="49"/>
        <v>75055841</v>
      </c>
      <c r="S391" s="4">
        <v>9.3999999999999994E-5</v>
      </c>
      <c r="T391" s="5">
        <f t="shared" si="50"/>
        <v>7055.2490539999999</v>
      </c>
      <c r="U391" s="14">
        <f t="shared" si="51"/>
        <v>10256.584562</v>
      </c>
    </row>
    <row r="392" spans="1:21" ht="15.75" x14ac:dyDescent="0.25">
      <c r="A392" s="6" t="s">
        <v>56</v>
      </c>
      <c r="B392" s="10" t="s">
        <v>110</v>
      </c>
      <c r="C392" s="2" t="s">
        <v>69</v>
      </c>
      <c r="D392" s="3">
        <v>297</v>
      </c>
      <c r="E392" s="3">
        <v>8015</v>
      </c>
      <c r="F392" s="38">
        <v>1</v>
      </c>
      <c r="G392" s="42">
        <v>39795833</v>
      </c>
      <c r="H392" s="45">
        <v>1689991</v>
      </c>
      <c r="I392" s="53">
        <f t="shared" si="45"/>
        <v>38105842</v>
      </c>
      <c r="J392" s="30">
        <v>5295</v>
      </c>
      <c r="K392" s="46"/>
      <c r="L392" s="56">
        <f t="shared" si="46"/>
        <v>5295</v>
      </c>
      <c r="M392" s="8">
        <f t="shared" si="47"/>
        <v>38111137</v>
      </c>
      <c r="N392" s="35">
        <v>1.3200000000000001E-4</v>
      </c>
      <c r="O392" s="25">
        <f t="shared" si="48"/>
        <v>5030.6700840000003</v>
      </c>
      <c r="P392" s="30">
        <v>75924809</v>
      </c>
      <c r="Q392" s="45">
        <v>868968</v>
      </c>
      <c r="R392" s="50">
        <f t="shared" si="49"/>
        <v>75055841</v>
      </c>
      <c r="S392" s="4">
        <v>1.46E-4</v>
      </c>
      <c r="T392" s="5">
        <f t="shared" si="50"/>
        <v>10958.152786000001</v>
      </c>
      <c r="U392" s="14">
        <f t="shared" si="51"/>
        <v>15988.82287</v>
      </c>
    </row>
    <row r="393" spans="1:21" ht="15.75" x14ac:dyDescent="0.25">
      <c r="A393" s="6" t="s">
        <v>56</v>
      </c>
      <c r="B393" s="10" t="s">
        <v>110</v>
      </c>
      <c r="C393" s="2" t="s">
        <v>76</v>
      </c>
      <c r="D393" s="3">
        <v>297</v>
      </c>
      <c r="E393" s="3">
        <v>8015</v>
      </c>
      <c r="F393" s="38">
        <v>1</v>
      </c>
      <c r="G393" s="42">
        <v>39795833</v>
      </c>
      <c r="H393" s="45">
        <v>1689991</v>
      </c>
      <c r="I393" s="53">
        <f t="shared" si="45"/>
        <v>38105842</v>
      </c>
      <c r="J393" s="30">
        <v>5295</v>
      </c>
      <c r="K393" s="46"/>
      <c r="L393" s="56">
        <f t="shared" si="46"/>
        <v>5295</v>
      </c>
      <c r="M393" s="8">
        <f t="shared" si="47"/>
        <v>38111137</v>
      </c>
      <c r="N393" s="35">
        <v>2.6699999999999998E-4</v>
      </c>
      <c r="O393" s="25">
        <f t="shared" si="48"/>
        <v>10175.673579</v>
      </c>
      <c r="P393" s="30">
        <v>75924809</v>
      </c>
      <c r="Q393" s="45">
        <v>868968</v>
      </c>
      <c r="R393" s="50">
        <f t="shared" si="49"/>
        <v>75055841</v>
      </c>
      <c r="S393" s="4">
        <v>2.9500000000000001E-4</v>
      </c>
      <c r="T393" s="5">
        <f t="shared" si="50"/>
        <v>22141.473095000001</v>
      </c>
      <c r="U393" s="14">
        <f t="shared" si="51"/>
        <v>32317.146674000003</v>
      </c>
    </row>
    <row r="394" spans="1:21" ht="15.75" x14ac:dyDescent="0.25">
      <c r="A394" s="6" t="s">
        <v>56</v>
      </c>
      <c r="B394" s="10" t="s">
        <v>110</v>
      </c>
      <c r="C394" s="2" t="s">
        <v>70</v>
      </c>
      <c r="D394" s="3">
        <v>297</v>
      </c>
      <c r="E394" s="3">
        <v>8015</v>
      </c>
      <c r="F394" s="38">
        <v>1</v>
      </c>
      <c r="G394" s="42">
        <v>39795833</v>
      </c>
      <c r="H394" s="45">
        <v>1689991</v>
      </c>
      <c r="I394" s="53">
        <f t="shared" si="45"/>
        <v>38105842</v>
      </c>
      <c r="J394" s="30">
        <v>5295</v>
      </c>
      <c r="K394" s="46"/>
      <c r="L394" s="56">
        <f t="shared" si="46"/>
        <v>5295</v>
      </c>
      <c r="M394" s="8">
        <f t="shared" si="47"/>
        <v>38111137</v>
      </c>
      <c r="N394" s="35">
        <v>5.0299999999999997E-4</v>
      </c>
      <c r="O394" s="25">
        <f t="shared" si="48"/>
        <v>19169.901911000001</v>
      </c>
      <c r="P394" s="30">
        <v>75924809</v>
      </c>
      <c r="Q394" s="45">
        <v>868968</v>
      </c>
      <c r="R394" s="50">
        <f t="shared" si="49"/>
        <v>75055841</v>
      </c>
      <c r="S394" s="4">
        <v>5.6400000000000005E-4</v>
      </c>
      <c r="T394" s="5">
        <f t="shared" si="50"/>
        <v>42331.494324000007</v>
      </c>
      <c r="U394" s="14">
        <f t="shared" si="51"/>
        <v>61501.396235000007</v>
      </c>
    </row>
    <row r="395" spans="1:21" ht="15.75" x14ac:dyDescent="0.25">
      <c r="A395" s="6" t="s">
        <v>56</v>
      </c>
      <c r="B395" s="10" t="s">
        <v>110</v>
      </c>
      <c r="C395" s="2" t="s">
        <v>77</v>
      </c>
      <c r="D395" s="3">
        <v>297</v>
      </c>
      <c r="E395" s="3">
        <v>8015</v>
      </c>
      <c r="F395" s="38">
        <v>1</v>
      </c>
      <c r="G395" s="42">
        <v>39795833</v>
      </c>
      <c r="H395" s="45">
        <v>1689991</v>
      </c>
      <c r="I395" s="53">
        <f t="shared" si="45"/>
        <v>38105842</v>
      </c>
      <c r="J395" s="30">
        <v>5295</v>
      </c>
      <c r="K395" s="46"/>
      <c r="L395" s="56">
        <f t="shared" si="46"/>
        <v>5295</v>
      </c>
      <c r="M395" s="8">
        <f t="shared" si="47"/>
        <v>38111137</v>
      </c>
      <c r="N395" s="35">
        <v>2.3969999999999998E-3</v>
      </c>
      <c r="O395" s="25">
        <f t="shared" si="48"/>
        <v>91352.395388999998</v>
      </c>
      <c r="P395" s="30">
        <v>75924809</v>
      </c>
      <c r="Q395" s="45">
        <v>868968</v>
      </c>
      <c r="R395" s="50">
        <f t="shared" si="49"/>
        <v>75055841</v>
      </c>
      <c r="S395" s="4">
        <v>2.6510000000000001E-3</v>
      </c>
      <c r="T395" s="5">
        <f t="shared" si="50"/>
        <v>198973.034491</v>
      </c>
      <c r="U395" s="14">
        <f t="shared" si="51"/>
        <v>290325.42988000001</v>
      </c>
    </row>
    <row r="396" spans="1:21" ht="15.75" x14ac:dyDescent="0.25">
      <c r="A396" s="6" t="s">
        <v>56</v>
      </c>
      <c r="B396" s="10" t="s">
        <v>110</v>
      </c>
      <c r="C396" s="2" t="s">
        <v>71</v>
      </c>
      <c r="D396" s="3">
        <v>297</v>
      </c>
      <c r="E396" s="3">
        <v>8015</v>
      </c>
      <c r="F396" s="38">
        <v>1</v>
      </c>
      <c r="G396" s="42">
        <v>39795833</v>
      </c>
      <c r="H396" s="45">
        <v>1689991</v>
      </c>
      <c r="I396" s="53">
        <f t="shared" si="45"/>
        <v>38105842</v>
      </c>
      <c r="J396" s="30">
        <v>5295</v>
      </c>
      <c r="K396" s="46"/>
      <c r="L396" s="56">
        <f t="shared" si="46"/>
        <v>5295</v>
      </c>
      <c r="M396" s="8">
        <f t="shared" si="47"/>
        <v>38111137</v>
      </c>
      <c r="N396" s="35">
        <v>8.2000000000000001E-5</v>
      </c>
      <c r="O396" s="25">
        <f t="shared" si="48"/>
        <v>3125.1132339999999</v>
      </c>
      <c r="P396" s="30">
        <v>75924809</v>
      </c>
      <c r="Q396" s="45">
        <v>868968</v>
      </c>
      <c r="R396" s="50">
        <f t="shared" si="49"/>
        <v>75055841</v>
      </c>
      <c r="S396" s="4">
        <v>9.2E-5</v>
      </c>
      <c r="T396" s="5">
        <f t="shared" si="50"/>
        <v>6905.1373720000001</v>
      </c>
      <c r="U396" s="14">
        <f t="shared" si="51"/>
        <v>10030.250606</v>
      </c>
    </row>
    <row r="397" spans="1:21" ht="15.75" x14ac:dyDescent="0.25">
      <c r="A397" s="6" t="s">
        <v>56</v>
      </c>
      <c r="B397" s="10" t="s">
        <v>110</v>
      </c>
      <c r="C397" s="2" t="s">
        <v>72</v>
      </c>
      <c r="D397" s="3">
        <v>297</v>
      </c>
      <c r="E397" s="3">
        <v>8015</v>
      </c>
      <c r="F397" s="38">
        <v>1</v>
      </c>
      <c r="G397" s="42">
        <v>39795833</v>
      </c>
      <c r="H397" s="45">
        <v>1689991</v>
      </c>
      <c r="I397" s="53">
        <f t="shared" si="45"/>
        <v>38105842</v>
      </c>
      <c r="J397" s="30">
        <v>5295</v>
      </c>
      <c r="K397" s="46"/>
      <c r="L397" s="56">
        <f t="shared" si="46"/>
        <v>5295</v>
      </c>
      <c r="M397" s="8">
        <f t="shared" si="47"/>
        <v>38111137</v>
      </c>
      <c r="N397" s="35">
        <v>1.36E-4</v>
      </c>
      <c r="O397" s="25">
        <f t="shared" si="48"/>
        <v>5183.1146319999998</v>
      </c>
      <c r="P397" s="30">
        <v>75924809</v>
      </c>
      <c r="Q397" s="45">
        <v>868968</v>
      </c>
      <c r="R397" s="50">
        <f t="shared" si="49"/>
        <v>75055841</v>
      </c>
      <c r="S397" s="4">
        <v>1.35E-4</v>
      </c>
      <c r="T397" s="5">
        <f t="shared" si="50"/>
        <v>10132.538535</v>
      </c>
      <c r="U397" s="14">
        <f t="shared" si="51"/>
        <v>15315.653167</v>
      </c>
    </row>
    <row r="398" spans="1:21" ht="15.75" x14ac:dyDescent="0.25">
      <c r="A398" s="6" t="s">
        <v>56</v>
      </c>
      <c r="B398" s="10" t="s">
        <v>110</v>
      </c>
      <c r="C398" s="2" t="s">
        <v>73</v>
      </c>
      <c r="D398" s="3">
        <v>297</v>
      </c>
      <c r="E398" s="3">
        <v>8015</v>
      </c>
      <c r="F398" s="38">
        <v>0</v>
      </c>
      <c r="G398" s="42">
        <v>39795833</v>
      </c>
      <c r="H398" s="45">
        <v>1689991</v>
      </c>
      <c r="I398" s="53">
        <f t="shared" si="45"/>
        <v>0</v>
      </c>
      <c r="J398" s="30">
        <v>5295</v>
      </c>
      <c r="K398" s="46"/>
      <c r="L398" s="56">
        <f t="shared" si="46"/>
        <v>0</v>
      </c>
      <c r="M398" s="8">
        <f t="shared" si="47"/>
        <v>0</v>
      </c>
      <c r="N398" s="35">
        <v>1.2E-5</v>
      </c>
      <c r="O398" s="25">
        <f t="shared" si="48"/>
        <v>0</v>
      </c>
      <c r="P398" s="30">
        <v>75924809</v>
      </c>
      <c r="Q398" s="45">
        <v>868968</v>
      </c>
      <c r="R398" s="50">
        <f t="shared" si="49"/>
        <v>0</v>
      </c>
      <c r="S398" s="4">
        <v>1.2E-5</v>
      </c>
      <c r="T398" s="5">
        <f t="shared" si="50"/>
        <v>0</v>
      </c>
      <c r="U398" s="14">
        <f t="shared" si="51"/>
        <v>0</v>
      </c>
    </row>
    <row r="399" spans="1:21" ht="15.75" x14ac:dyDescent="0.25">
      <c r="A399" s="6" t="s">
        <v>56</v>
      </c>
      <c r="B399" s="10" t="s">
        <v>110</v>
      </c>
      <c r="C399" s="2" t="s">
        <v>74</v>
      </c>
      <c r="D399" s="3">
        <v>297</v>
      </c>
      <c r="E399" s="3">
        <v>8015</v>
      </c>
      <c r="F399" s="38">
        <v>0</v>
      </c>
      <c r="G399" s="42">
        <v>39795833</v>
      </c>
      <c r="H399" s="45">
        <v>1689991</v>
      </c>
      <c r="I399" s="53">
        <f t="shared" si="45"/>
        <v>0</v>
      </c>
      <c r="J399" s="30">
        <v>5295</v>
      </c>
      <c r="K399" s="46"/>
      <c r="L399" s="56">
        <f t="shared" si="46"/>
        <v>0</v>
      </c>
      <c r="M399" s="8">
        <f t="shared" si="47"/>
        <v>0</v>
      </c>
      <c r="N399" s="35">
        <v>2.14E-4</v>
      </c>
      <c r="O399" s="25">
        <f t="shared" si="48"/>
        <v>0</v>
      </c>
      <c r="P399" s="30">
        <v>75924809</v>
      </c>
      <c r="Q399" s="45">
        <v>868968</v>
      </c>
      <c r="R399" s="50">
        <f t="shared" si="49"/>
        <v>0</v>
      </c>
      <c r="S399" s="4">
        <v>2.4000000000000001E-4</v>
      </c>
      <c r="T399" s="5">
        <f t="shared" si="50"/>
        <v>0</v>
      </c>
      <c r="U399" s="14">
        <f t="shared" si="51"/>
        <v>0</v>
      </c>
    </row>
    <row r="400" spans="1:21" ht="15.75" x14ac:dyDescent="0.25">
      <c r="A400" s="6" t="s">
        <v>56</v>
      </c>
      <c r="B400" s="10" t="s">
        <v>110</v>
      </c>
      <c r="C400" s="2" t="s">
        <v>110</v>
      </c>
      <c r="D400" s="3">
        <v>297</v>
      </c>
      <c r="E400" s="3">
        <v>8015</v>
      </c>
      <c r="F400" s="38">
        <v>1</v>
      </c>
      <c r="G400" s="42">
        <v>39795833</v>
      </c>
      <c r="H400" s="45">
        <v>1689991</v>
      </c>
      <c r="I400" s="53">
        <f t="shared" si="45"/>
        <v>38105842</v>
      </c>
      <c r="J400" s="30">
        <v>5295</v>
      </c>
      <c r="K400" s="46"/>
      <c r="L400" s="56">
        <f t="shared" si="46"/>
        <v>5295</v>
      </c>
      <c r="M400" s="8">
        <f t="shared" si="47"/>
        <v>38111137</v>
      </c>
      <c r="N400" s="35">
        <v>0</v>
      </c>
      <c r="O400" s="25">
        <f t="shared" si="48"/>
        <v>0</v>
      </c>
      <c r="P400" s="30">
        <v>75924809</v>
      </c>
      <c r="Q400" s="45">
        <v>868968</v>
      </c>
      <c r="R400" s="50">
        <f t="shared" si="49"/>
        <v>75055841</v>
      </c>
      <c r="S400" s="4">
        <v>0</v>
      </c>
      <c r="T400" s="5">
        <f t="shared" si="50"/>
        <v>0</v>
      </c>
      <c r="U400" s="14">
        <f t="shared" si="51"/>
        <v>0</v>
      </c>
    </row>
    <row r="401" spans="1:21" ht="15.75" x14ac:dyDescent="0.25">
      <c r="A401" s="6" t="s">
        <v>56</v>
      </c>
      <c r="B401" s="10" t="s">
        <v>110</v>
      </c>
      <c r="C401" s="2" t="s">
        <v>37</v>
      </c>
      <c r="D401" s="3">
        <v>297</v>
      </c>
      <c r="E401" s="3">
        <v>8015</v>
      </c>
      <c r="F401" s="38">
        <v>1</v>
      </c>
      <c r="G401" s="42">
        <v>39795833</v>
      </c>
      <c r="H401" s="45">
        <v>1689991</v>
      </c>
      <c r="I401" s="53">
        <f t="shared" si="45"/>
        <v>38105842</v>
      </c>
      <c r="J401" s="30">
        <v>5295</v>
      </c>
      <c r="K401" s="46"/>
      <c r="L401" s="56">
        <f t="shared" si="46"/>
        <v>5295</v>
      </c>
      <c r="M401" s="8">
        <f t="shared" si="47"/>
        <v>38111137</v>
      </c>
      <c r="N401" s="35">
        <v>2.1499999999999999E-4</v>
      </c>
      <c r="O401" s="25">
        <f t="shared" si="48"/>
        <v>8193.8944549999997</v>
      </c>
      <c r="P401" s="30">
        <v>75924809</v>
      </c>
      <c r="Q401" s="45">
        <v>868968</v>
      </c>
      <c r="R401" s="50">
        <f t="shared" si="49"/>
        <v>75055841</v>
      </c>
      <c r="S401" s="4">
        <v>2.41E-4</v>
      </c>
      <c r="T401" s="5">
        <f t="shared" si="50"/>
        <v>18088.457681</v>
      </c>
      <c r="U401" s="14">
        <f t="shared" si="51"/>
        <v>26282.352136000001</v>
      </c>
    </row>
    <row r="402" spans="1:21" ht="15.75" x14ac:dyDescent="0.25">
      <c r="A402" s="6" t="s">
        <v>56</v>
      </c>
      <c r="B402" s="10" t="s">
        <v>110</v>
      </c>
      <c r="C402" s="2" t="s">
        <v>30</v>
      </c>
      <c r="D402" s="3">
        <v>297</v>
      </c>
      <c r="E402" s="3">
        <v>8015</v>
      </c>
      <c r="F402" s="38">
        <v>0.6</v>
      </c>
      <c r="G402" s="42">
        <v>39795833</v>
      </c>
      <c r="H402" s="45">
        <v>1689991</v>
      </c>
      <c r="I402" s="53">
        <f t="shared" si="45"/>
        <v>22863505.199999999</v>
      </c>
      <c r="J402" s="30">
        <v>5295</v>
      </c>
      <c r="K402" s="46"/>
      <c r="L402" s="56">
        <f t="shared" si="46"/>
        <v>3177</v>
      </c>
      <c r="M402" s="8">
        <f t="shared" si="47"/>
        <v>22866682.199999999</v>
      </c>
      <c r="N402" s="35">
        <v>0</v>
      </c>
      <c r="O402" s="25">
        <f t="shared" si="48"/>
        <v>0</v>
      </c>
      <c r="P402" s="30">
        <v>75924809</v>
      </c>
      <c r="Q402" s="45">
        <v>868968</v>
      </c>
      <c r="R402" s="50">
        <f t="shared" si="49"/>
        <v>45033504.600000001</v>
      </c>
      <c r="S402" s="4">
        <v>0</v>
      </c>
      <c r="T402" s="5">
        <f t="shared" si="50"/>
        <v>0</v>
      </c>
      <c r="U402" s="14">
        <f t="shared" si="51"/>
        <v>0</v>
      </c>
    </row>
    <row r="403" spans="1:21" ht="15.75" x14ac:dyDescent="0.25">
      <c r="A403" s="6" t="s">
        <v>56</v>
      </c>
      <c r="B403" s="10" t="s">
        <v>110</v>
      </c>
      <c r="C403" s="2" t="s">
        <v>31</v>
      </c>
      <c r="D403" s="3">
        <v>297</v>
      </c>
      <c r="E403" s="3">
        <v>8015</v>
      </c>
      <c r="F403" s="38">
        <v>0.6</v>
      </c>
      <c r="G403" s="42">
        <v>39795833</v>
      </c>
      <c r="H403" s="45">
        <v>1689991</v>
      </c>
      <c r="I403" s="53">
        <f t="shared" si="45"/>
        <v>22863505.199999999</v>
      </c>
      <c r="J403" s="30">
        <v>5295</v>
      </c>
      <c r="K403" s="46"/>
      <c r="L403" s="56">
        <f t="shared" si="46"/>
        <v>3177</v>
      </c>
      <c r="M403" s="8">
        <f t="shared" si="47"/>
        <v>22866682.199999999</v>
      </c>
      <c r="N403" s="35">
        <v>1.6000000000000001E-4</v>
      </c>
      <c r="O403" s="25">
        <f t="shared" si="48"/>
        <v>3658.6691520000004</v>
      </c>
      <c r="P403" s="30">
        <v>75924809</v>
      </c>
      <c r="Q403" s="45">
        <v>868968</v>
      </c>
      <c r="R403" s="50">
        <f t="shared" si="49"/>
        <v>45033504.600000001</v>
      </c>
      <c r="S403" s="4">
        <v>1.76E-4</v>
      </c>
      <c r="T403" s="5">
        <f t="shared" si="50"/>
        <v>7925.8968095999999</v>
      </c>
      <c r="U403" s="14">
        <f t="shared" si="51"/>
        <v>11584.565961600001</v>
      </c>
    </row>
    <row r="404" spans="1:21" ht="15.75" x14ac:dyDescent="0.25">
      <c r="A404" s="6" t="s">
        <v>56</v>
      </c>
      <c r="B404" s="10" t="s">
        <v>110</v>
      </c>
      <c r="C404" s="2" t="s">
        <v>187</v>
      </c>
      <c r="D404" s="3">
        <v>297</v>
      </c>
      <c r="E404" s="3">
        <v>8015</v>
      </c>
      <c r="F404" s="38">
        <v>1</v>
      </c>
      <c r="G404" s="42">
        <v>39795833</v>
      </c>
      <c r="H404" s="45">
        <v>1689991</v>
      </c>
      <c r="I404" s="53">
        <f t="shared" si="45"/>
        <v>38105842</v>
      </c>
      <c r="J404" s="30">
        <v>5295</v>
      </c>
      <c r="K404" s="46"/>
      <c r="L404" s="56">
        <f t="shared" si="46"/>
        <v>5295</v>
      </c>
      <c r="M404" s="8">
        <f t="shared" si="47"/>
        <v>38111137</v>
      </c>
      <c r="N404" s="35">
        <v>4.6E-5</v>
      </c>
      <c r="O404" s="25">
        <f t="shared" si="48"/>
        <v>1753.112302</v>
      </c>
      <c r="P404" s="30">
        <v>75924809</v>
      </c>
      <c r="Q404" s="45">
        <v>868968</v>
      </c>
      <c r="R404" s="50">
        <f t="shared" si="49"/>
        <v>75055841</v>
      </c>
      <c r="S404" s="4">
        <v>2.5999999999999998E-5</v>
      </c>
      <c r="T404" s="5">
        <f t="shared" si="50"/>
        <v>1951.4518659999999</v>
      </c>
      <c r="U404" s="14">
        <f t="shared" si="51"/>
        <v>3704.5641679999999</v>
      </c>
    </row>
    <row r="405" spans="1:21" ht="15.75" x14ac:dyDescent="0.25">
      <c r="A405" s="6" t="s">
        <v>56</v>
      </c>
      <c r="B405" s="10" t="s">
        <v>110</v>
      </c>
      <c r="C405" s="2" t="s">
        <v>64</v>
      </c>
      <c r="D405" s="3">
        <v>838</v>
      </c>
      <c r="E405" s="3">
        <v>8015</v>
      </c>
      <c r="F405" s="38">
        <v>1</v>
      </c>
      <c r="G405" s="42">
        <v>0</v>
      </c>
      <c r="H405" s="45">
        <v>0</v>
      </c>
      <c r="I405" s="53">
        <f t="shared" si="45"/>
        <v>0</v>
      </c>
      <c r="J405" s="30">
        <v>60630</v>
      </c>
      <c r="K405" s="46"/>
      <c r="L405" s="56">
        <f t="shared" si="46"/>
        <v>60630</v>
      </c>
      <c r="M405" s="8">
        <f t="shared" si="47"/>
        <v>60630</v>
      </c>
      <c r="N405" s="35">
        <v>1.4239999999999999E-3</v>
      </c>
      <c r="O405" s="25">
        <f t="shared" si="48"/>
        <v>86.337119999999999</v>
      </c>
      <c r="P405" s="30">
        <v>0</v>
      </c>
      <c r="Q405" s="45">
        <v>0</v>
      </c>
      <c r="R405" s="50">
        <f t="shared" si="49"/>
        <v>0</v>
      </c>
      <c r="S405" s="4">
        <v>1.72E-3</v>
      </c>
      <c r="T405" s="5">
        <f t="shared" si="50"/>
        <v>0</v>
      </c>
      <c r="U405" s="14">
        <f t="shared" si="51"/>
        <v>86.337119999999999</v>
      </c>
    </row>
    <row r="406" spans="1:21" ht="15.75" x14ac:dyDescent="0.25">
      <c r="A406" s="6" t="s">
        <v>56</v>
      </c>
      <c r="B406" s="10" t="s">
        <v>110</v>
      </c>
      <c r="C406" s="2" t="s">
        <v>65</v>
      </c>
      <c r="D406" s="3">
        <v>838</v>
      </c>
      <c r="E406" s="3">
        <v>8015</v>
      </c>
      <c r="F406" s="38">
        <v>1</v>
      </c>
      <c r="G406" s="42">
        <v>0</v>
      </c>
      <c r="H406" s="45">
        <v>0</v>
      </c>
      <c r="I406" s="53">
        <f t="shared" si="45"/>
        <v>0</v>
      </c>
      <c r="J406" s="30">
        <v>60630</v>
      </c>
      <c r="K406" s="46"/>
      <c r="L406" s="56">
        <f t="shared" si="46"/>
        <v>60630</v>
      </c>
      <c r="M406" s="8">
        <f t="shared" si="47"/>
        <v>60630</v>
      </c>
      <c r="N406" s="35">
        <v>1.4100000000000001E-4</v>
      </c>
      <c r="O406" s="25">
        <f t="shared" si="48"/>
        <v>8.5488300000000006</v>
      </c>
      <c r="P406" s="30">
        <v>0</v>
      </c>
      <c r="Q406" s="45">
        <v>0</v>
      </c>
      <c r="R406" s="50">
        <f t="shared" si="49"/>
        <v>0</v>
      </c>
      <c r="S406" s="4">
        <v>1.85E-4</v>
      </c>
      <c r="T406" s="5">
        <f t="shared" si="50"/>
        <v>0</v>
      </c>
      <c r="U406" s="14">
        <f t="shared" si="51"/>
        <v>8.5488300000000006</v>
      </c>
    </row>
    <row r="407" spans="1:21" ht="15.75" x14ac:dyDescent="0.25">
      <c r="A407" s="6" t="s">
        <v>56</v>
      </c>
      <c r="B407" s="10" t="s">
        <v>110</v>
      </c>
      <c r="C407" s="2" t="s">
        <v>66</v>
      </c>
      <c r="D407" s="3">
        <v>838</v>
      </c>
      <c r="E407" s="3">
        <v>8015</v>
      </c>
      <c r="F407" s="38">
        <v>1</v>
      </c>
      <c r="G407" s="42">
        <v>0</v>
      </c>
      <c r="H407" s="45">
        <v>0</v>
      </c>
      <c r="I407" s="53">
        <f t="shared" si="45"/>
        <v>0</v>
      </c>
      <c r="J407" s="30">
        <v>60630</v>
      </c>
      <c r="K407" s="46"/>
      <c r="L407" s="56">
        <f t="shared" si="46"/>
        <v>60630</v>
      </c>
      <c r="M407" s="8">
        <f t="shared" si="47"/>
        <v>60630</v>
      </c>
      <c r="N407" s="35">
        <v>4.7399999999999997E-4</v>
      </c>
      <c r="O407" s="25">
        <f t="shared" si="48"/>
        <v>28.738619999999997</v>
      </c>
      <c r="P407" s="30">
        <v>0</v>
      </c>
      <c r="Q407" s="45">
        <v>0</v>
      </c>
      <c r="R407" s="50">
        <f t="shared" si="49"/>
        <v>0</v>
      </c>
      <c r="S407" s="4">
        <v>4.5800000000000002E-4</v>
      </c>
      <c r="T407" s="5">
        <f t="shared" si="50"/>
        <v>0</v>
      </c>
      <c r="U407" s="14">
        <f t="shared" si="51"/>
        <v>28.738619999999997</v>
      </c>
    </row>
    <row r="408" spans="1:21" ht="15.75" x14ac:dyDescent="0.25">
      <c r="A408" s="6" t="s">
        <v>56</v>
      </c>
      <c r="B408" s="10" t="s">
        <v>110</v>
      </c>
      <c r="C408" s="2" t="s">
        <v>75</v>
      </c>
      <c r="D408" s="3">
        <v>838</v>
      </c>
      <c r="E408" s="3">
        <v>8015</v>
      </c>
      <c r="F408" s="38">
        <v>0.6</v>
      </c>
      <c r="G408" s="42">
        <v>0</v>
      </c>
      <c r="H408" s="45">
        <v>0</v>
      </c>
      <c r="I408" s="53">
        <f t="shared" si="45"/>
        <v>0</v>
      </c>
      <c r="J408" s="30">
        <v>60630</v>
      </c>
      <c r="K408" s="46"/>
      <c r="L408" s="56">
        <f t="shared" si="46"/>
        <v>36378</v>
      </c>
      <c r="M408" s="8">
        <f t="shared" si="47"/>
        <v>36378</v>
      </c>
      <c r="N408" s="35">
        <v>7.4250000000000002E-3</v>
      </c>
      <c r="O408" s="25">
        <f t="shared" si="48"/>
        <v>270.10665</v>
      </c>
      <c r="P408" s="30">
        <v>0</v>
      </c>
      <c r="Q408" s="45">
        <v>0</v>
      </c>
      <c r="R408" s="50">
        <f t="shared" si="49"/>
        <v>0</v>
      </c>
      <c r="S408" s="4">
        <v>7.8079999999999998E-3</v>
      </c>
      <c r="T408" s="5">
        <f t="shared" si="50"/>
        <v>0</v>
      </c>
      <c r="U408" s="14">
        <f t="shared" si="51"/>
        <v>270.10665</v>
      </c>
    </row>
    <row r="409" spans="1:21" ht="15.75" x14ac:dyDescent="0.25">
      <c r="A409" s="6" t="s">
        <v>56</v>
      </c>
      <c r="B409" s="10" t="s">
        <v>110</v>
      </c>
      <c r="C409" s="2" t="s">
        <v>67</v>
      </c>
      <c r="D409" s="3">
        <v>838</v>
      </c>
      <c r="E409" s="3">
        <v>8015</v>
      </c>
      <c r="F409" s="38">
        <v>0.6</v>
      </c>
      <c r="G409" s="42">
        <v>0</v>
      </c>
      <c r="H409" s="45">
        <v>0</v>
      </c>
      <c r="I409" s="53">
        <f t="shared" si="45"/>
        <v>0</v>
      </c>
      <c r="J409" s="30">
        <v>60630</v>
      </c>
      <c r="K409" s="46"/>
      <c r="L409" s="56">
        <f t="shared" si="46"/>
        <v>36378</v>
      </c>
      <c r="M409" s="8">
        <f t="shared" si="47"/>
        <v>36378</v>
      </c>
      <c r="N409" s="35">
        <v>0</v>
      </c>
      <c r="O409" s="25">
        <f t="shared" si="48"/>
        <v>0</v>
      </c>
      <c r="P409" s="30">
        <v>0</v>
      </c>
      <c r="Q409" s="45">
        <v>0</v>
      </c>
      <c r="R409" s="50">
        <f t="shared" si="49"/>
        <v>0</v>
      </c>
      <c r="S409" s="4">
        <v>0</v>
      </c>
      <c r="T409" s="5">
        <f t="shared" si="50"/>
        <v>0</v>
      </c>
      <c r="U409" s="14">
        <f t="shared" si="51"/>
        <v>0</v>
      </c>
    </row>
    <row r="410" spans="1:21" ht="15.75" x14ac:dyDescent="0.25">
      <c r="A410" s="6" t="s">
        <v>56</v>
      </c>
      <c r="B410" s="10" t="s">
        <v>110</v>
      </c>
      <c r="C410" s="2" t="s">
        <v>68</v>
      </c>
      <c r="D410" s="3">
        <v>838</v>
      </c>
      <c r="E410" s="3">
        <v>8015</v>
      </c>
      <c r="F410" s="38">
        <v>1</v>
      </c>
      <c r="G410" s="42">
        <v>0</v>
      </c>
      <c r="H410" s="45">
        <v>0</v>
      </c>
      <c r="I410" s="53">
        <f t="shared" si="45"/>
        <v>0</v>
      </c>
      <c r="J410" s="30">
        <v>60630</v>
      </c>
      <c r="K410" s="46"/>
      <c r="L410" s="56">
        <f t="shared" si="46"/>
        <v>60630</v>
      </c>
      <c r="M410" s="8">
        <f t="shared" si="47"/>
        <v>60630</v>
      </c>
      <c r="N410" s="35">
        <v>8.3999999999999995E-5</v>
      </c>
      <c r="O410" s="25">
        <f t="shared" si="48"/>
        <v>5.0929199999999994</v>
      </c>
      <c r="P410" s="30">
        <v>0</v>
      </c>
      <c r="Q410" s="45">
        <v>0</v>
      </c>
      <c r="R410" s="50">
        <f t="shared" si="49"/>
        <v>0</v>
      </c>
      <c r="S410" s="4">
        <v>9.3999999999999994E-5</v>
      </c>
      <c r="T410" s="5">
        <f t="shared" si="50"/>
        <v>0</v>
      </c>
      <c r="U410" s="14">
        <f t="shared" si="51"/>
        <v>5.0929199999999994</v>
      </c>
    </row>
    <row r="411" spans="1:21" ht="15.75" x14ac:dyDescent="0.25">
      <c r="A411" s="6" t="s">
        <v>56</v>
      </c>
      <c r="B411" s="10" t="s">
        <v>110</v>
      </c>
      <c r="C411" s="2" t="s">
        <v>69</v>
      </c>
      <c r="D411" s="3">
        <v>838</v>
      </c>
      <c r="E411" s="3">
        <v>8015</v>
      </c>
      <c r="F411" s="38">
        <v>1</v>
      </c>
      <c r="G411" s="42">
        <v>0</v>
      </c>
      <c r="H411" s="45">
        <v>0</v>
      </c>
      <c r="I411" s="53">
        <f t="shared" si="45"/>
        <v>0</v>
      </c>
      <c r="J411" s="30">
        <v>60630</v>
      </c>
      <c r="K411" s="46"/>
      <c r="L411" s="56">
        <f t="shared" si="46"/>
        <v>60630</v>
      </c>
      <c r="M411" s="8">
        <f t="shared" si="47"/>
        <v>60630</v>
      </c>
      <c r="N411" s="35">
        <v>1.3200000000000001E-4</v>
      </c>
      <c r="O411" s="25">
        <f t="shared" si="48"/>
        <v>8.0031600000000012</v>
      </c>
      <c r="P411" s="30">
        <v>0</v>
      </c>
      <c r="Q411" s="45">
        <v>0</v>
      </c>
      <c r="R411" s="50">
        <f t="shared" si="49"/>
        <v>0</v>
      </c>
      <c r="S411" s="4">
        <v>1.46E-4</v>
      </c>
      <c r="T411" s="5">
        <f t="shared" si="50"/>
        <v>0</v>
      </c>
      <c r="U411" s="14">
        <f t="shared" si="51"/>
        <v>8.0031600000000012</v>
      </c>
    </row>
    <row r="412" spans="1:21" ht="15.75" x14ac:dyDescent="0.25">
      <c r="A412" s="6" t="s">
        <v>56</v>
      </c>
      <c r="B412" s="10" t="s">
        <v>110</v>
      </c>
      <c r="C412" s="2" t="s">
        <v>76</v>
      </c>
      <c r="D412" s="3">
        <v>838</v>
      </c>
      <c r="E412" s="3">
        <v>8015</v>
      </c>
      <c r="F412" s="38">
        <v>1</v>
      </c>
      <c r="G412" s="42">
        <v>0</v>
      </c>
      <c r="H412" s="45">
        <v>0</v>
      </c>
      <c r="I412" s="53">
        <f t="shared" si="45"/>
        <v>0</v>
      </c>
      <c r="J412" s="30">
        <v>60630</v>
      </c>
      <c r="K412" s="46"/>
      <c r="L412" s="56">
        <f t="shared" si="46"/>
        <v>60630</v>
      </c>
      <c r="M412" s="8">
        <f t="shared" si="47"/>
        <v>60630</v>
      </c>
      <c r="N412" s="35">
        <v>2.6699999999999998E-4</v>
      </c>
      <c r="O412" s="25">
        <f t="shared" si="48"/>
        <v>16.188209999999998</v>
      </c>
      <c r="P412" s="30">
        <v>0</v>
      </c>
      <c r="Q412" s="45">
        <v>0</v>
      </c>
      <c r="R412" s="50">
        <f t="shared" si="49"/>
        <v>0</v>
      </c>
      <c r="S412" s="4">
        <v>2.9500000000000001E-4</v>
      </c>
      <c r="T412" s="5">
        <f t="shared" si="50"/>
        <v>0</v>
      </c>
      <c r="U412" s="14">
        <f t="shared" si="51"/>
        <v>16.188209999999998</v>
      </c>
    </row>
    <row r="413" spans="1:21" ht="15.75" x14ac:dyDescent="0.25">
      <c r="A413" s="6" t="s">
        <v>56</v>
      </c>
      <c r="B413" s="10" t="s">
        <v>110</v>
      </c>
      <c r="C413" s="2" t="s">
        <v>77</v>
      </c>
      <c r="D413" s="3">
        <v>838</v>
      </c>
      <c r="E413" s="3">
        <v>8015</v>
      </c>
      <c r="F413" s="38">
        <v>1</v>
      </c>
      <c r="G413" s="42">
        <v>0</v>
      </c>
      <c r="H413" s="45">
        <v>0</v>
      </c>
      <c r="I413" s="53">
        <f t="shared" si="45"/>
        <v>0</v>
      </c>
      <c r="J413" s="30">
        <v>60630</v>
      </c>
      <c r="K413" s="46"/>
      <c r="L413" s="56">
        <f t="shared" si="46"/>
        <v>60630</v>
      </c>
      <c r="M413" s="8">
        <f t="shared" si="47"/>
        <v>60630</v>
      </c>
      <c r="N413" s="35">
        <v>2.3969999999999998E-3</v>
      </c>
      <c r="O413" s="25">
        <f t="shared" si="48"/>
        <v>145.33010999999999</v>
      </c>
      <c r="P413" s="30">
        <v>0</v>
      </c>
      <c r="Q413" s="45">
        <v>0</v>
      </c>
      <c r="R413" s="50">
        <f t="shared" si="49"/>
        <v>0</v>
      </c>
      <c r="S413" s="4">
        <v>2.6510000000000001E-3</v>
      </c>
      <c r="T413" s="5">
        <f t="shared" si="50"/>
        <v>0</v>
      </c>
      <c r="U413" s="14">
        <f t="shared" si="51"/>
        <v>145.33010999999999</v>
      </c>
    </row>
    <row r="414" spans="1:21" ht="15.75" x14ac:dyDescent="0.25">
      <c r="A414" s="6" t="s">
        <v>56</v>
      </c>
      <c r="B414" s="10" t="s">
        <v>110</v>
      </c>
      <c r="C414" s="2" t="s">
        <v>71</v>
      </c>
      <c r="D414" s="3">
        <v>838</v>
      </c>
      <c r="E414" s="3">
        <v>8015</v>
      </c>
      <c r="F414" s="38">
        <v>1</v>
      </c>
      <c r="G414" s="42">
        <v>0</v>
      </c>
      <c r="H414" s="45">
        <v>0</v>
      </c>
      <c r="I414" s="53">
        <f t="shared" si="45"/>
        <v>0</v>
      </c>
      <c r="J414" s="30">
        <v>60630</v>
      </c>
      <c r="K414" s="46"/>
      <c r="L414" s="56">
        <f t="shared" si="46"/>
        <v>60630</v>
      </c>
      <c r="M414" s="8">
        <f t="shared" si="47"/>
        <v>60630</v>
      </c>
      <c r="N414" s="35">
        <v>8.2000000000000001E-5</v>
      </c>
      <c r="O414" s="25">
        <f t="shared" si="48"/>
        <v>4.97166</v>
      </c>
      <c r="P414" s="30">
        <v>0</v>
      </c>
      <c r="Q414" s="45">
        <v>0</v>
      </c>
      <c r="R414" s="50">
        <f t="shared" si="49"/>
        <v>0</v>
      </c>
      <c r="S414" s="4">
        <v>9.2E-5</v>
      </c>
      <c r="T414" s="5">
        <f t="shared" si="50"/>
        <v>0</v>
      </c>
      <c r="U414" s="14">
        <f t="shared" si="51"/>
        <v>4.97166</v>
      </c>
    </row>
    <row r="415" spans="1:21" ht="15.75" x14ac:dyDescent="0.25">
      <c r="A415" s="6" t="s">
        <v>56</v>
      </c>
      <c r="B415" s="10" t="s">
        <v>110</v>
      </c>
      <c r="C415" s="2" t="s">
        <v>72</v>
      </c>
      <c r="D415" s="3">
        <v>838</v>
      </c>
      <c r="E415" s="3">
        <v>8015</v>
      </c>
      <c r="F415" s="38">
        <v>1</v>
      </c>
      <c r="G415" s="42">
        <v>0</v>
      </c>
      <c r="H415" s="45">
        <v>0</v>
      </c>
      <c r="I415" s="53">
        <f t="shared" si="45"/>
        <v>0</v>
      </c>
      <c r="J415" s="30">
        <v>60630</v>
      </c>
      <c r="K415" s="46"/>
      <c r="L415" s="56">
        <f t="shared" si="46"/>
        <v>60630</v>
      </c>
      <c r="M415" s="8">
        <f t="shared" si="47"/>
        <v>60630</v>
      </c>
      <c r="N415" s="35">
        <v>1.36E-4</v>
      </c>
      <c r="O415" s="25">
        <f t="shared" si="48"/>
        <v>8.2456800000000001</v>
      </c>
      <c r="P415" s="30">
        <v>0</v>
      </c>
      <c r="Q415" s="45">
        <v>0</v>
      </c>
      <c r="R415" s="50">
        <f t="shared" si="49"/>
        <v>0</v>
      </c>
      <c r="S415" s="4">
        <v>1.35E-4</v>
      </c>
      <c r="T415" s="5">
        <f t="shared" si="50"/>
        <v>0</v>
      </c>
      <c r="U415" s="14">
        <f t="shared" si="51"/>
        <v>8.2456800000000001</v>
      </c>
    </row>
    <row r="416" spans="1:21" ht="15.75" x14ac:dyDescent="0.25">
      <c r="A416" s="6" t="s">
        <v>56</v>
      </c>
      <c r="B416" s="10" t="s">
        <v>110</v>
      </c>
      <c r="C416" s="2" t="s">
        <v>73</v>
      </c>
      <c r="D416" s="3">
        <v>838</v>
      </c>
      <c r="E416" s="3">
        <v>8015</v>
      </c>
      <c r="F416" s="38">
        <v>0</v>
      </c>
      <c r="G416" s="42">
        <v>0</v>
      </c>
      <c r="H416" s="45">
        <v>0</v>
      </c>
      <c r="I416" s="53">
        <f t="shared" si="45"/>
        <v>0</v>
      </c>
      <c r="J416" s="30">
        <v>60630</v>
      </c>
      <c r="K416" s="46"/>
      <c r="L416" s="56">
        <f t="shared" si="46"/>
        <v>0</v>
      </c>
      <c r="M416" s="8">
        <f t="shared" si="47"/>
        <v>0</v>
      </c>
      <c r="N416" s="35">
        <v>1.2E-5</v>
      </c>
      <c r="O416" s="25">
        <f t="shared" si="48"/>
        <v>0</v>
      </c>
      <c r="P416" s="30">
        <v>0</v>
      </c>
      <c r="Q416" s="45">
        <v>0</v>
      </c>
      <c r="R416" s="50">
        <f t="shared" si="49"/>
        <v>0</v>
      </c>
      <c r="S416" s="4">
        <v>1.2E-5</v>
      </c>
      <c r="T416" s="5">
        <f t="shared" si="50"/>
        <v>0</v>
      </c>
      <c r="U416" s="14">
        <f t="shared" si="51"/>
        <v>0</v>
      </c>
    </row>
    <row r="417" spans="1:21" ht="15.75" x14ac:dyDescent="0.25">
      <c r="A417" s="6" t="s">
        <v>56</v>
      </c>
      <c r="B417" s="10" t="s">
        <v>110</v>
      </c>
      <c r="C417" s="2" t="s">
        <v>74</v>
      </c>
      <c r="D417" s="3">
        <v>838</v>
      </c>
      <c r="E417" s="3">
        <v>8015</v>
      </c>
      <c r="F417" s="38">
        <v>0</v>
      </c>
      <c r="G417" s="42">
        <v>0</v>
      </c>
      <c r="H417" s="45">
        <v>0</v>
      </c>
      <c r="I417" s="53">
        <f t="shared" si="45"/>
        <v>0</v>
      </c>
      <c r="J417" s="30">
        <v>60630</v>
      </c>
      <c r="K417" s="46"/>
      <c r="L417" s="56">
        <f t="shared" si="46"/>
        <v>0</v>
      </c>
      <c r="M417" s="8">
        <f t="shared" si="47"/>
        <v>0</v>
      </c>
      <c r="N417" s="35">
        <v>2.14E-4</v>
      </c>
      <c r="O417" s="25">
        <f t="shared" si="48"/>
        <v>0</v>
      </c>
      <c r="P417" s="30">
        <v>0</v>
      </c>
      <c r="Q417" s="45">
        <v>0</v>
      </c>
      <c r="R417" s="50">
        <f t="shared" si="49"/>
        <v>0</v>
      </c>
      <c r="S417" s="4">
        <v>2.4000000000000001E-4</v>
      </c>
      <c r="T417" s="5">
        <f t="shared" si="50"/>
        <v>0</v>
      </c>
      <c r="U417" s="14">
        <f t="shared" si="51"/>
        <v>0</v>
      </c>
    </row>
    <row r="418" spans="1:21" ht="15.75" x14ac:dyDescent="0.25">
      <c r="A418" s="6" t="s">
        <v>56</v>
      </c>
      <c r="B418" s="10" t="s">
        <v>110</v>
      </c>
      <c r="C418" s="2" t="s">
        <v>110</v>
      </c>
      <c r="D418" s="3">
        <v>838</v>
      </c>
      <c r="E418" s="3">
        <v>8015</v>
      </c>
      <c r="F418" s="38">
        <v>1</v>
      </c>
      <c r="G418" s="42">
        <v>0</v>
      </c>
      <c r="H418" s="45">
        <v>0</v>
      </c>
      <c r="I418" s="53">
        <f t="shared" si="45"/>
        <v>0</v>
      </c>
      <c r="J418" s="30">
        <v>60630</v>
      </c>
      <c r="K418" s="46"/>
      <c r="L418" s="56">
        <f t="shared" si="46"/>
        <v>60630</v>
      </c>
      <c r="M418" s="8">
        <f t="shared" si="47"/>
        <v>60630</v>
      </c>
      <c r="N418" s="35">
        <v>0</v>
      </c>
      <c r="O418" s="25">
        <f t="shared" si="48"/>
        <v>0</v>
      </c>
      <c r="P418" s="30">
        <v>0</v>
      </c>
      <c r="Q418" s="45">
        <v>0</v>
      </c>
      <c r="R418" s="50">
        <f t="shared" si="49"/>
        <v>0</v>
      </c>
      <c r="S418" s="4">
        <v>0</v>
      </c>
      <c r="T418" s="5">
        <f t="shared" si="50"/>
        <v>0</v>
      </c>
      <c r="U418" s="14">
        <f t="shared" si="51"/>
        <v>0</v>
      </c>
    </row>
    <row r="419" spans="1:21" ht="15.75" x14ac:dyDescent="0.25">
      <c r="A419" s="6" t="s">
        <v>56</v>
      </c>
      <c r="B419" s="10" t="s">
        <v>110</v>
      </c>
      <c r="C419" s="2" t="s">
        <v>37</v>
      </c>
      <c r="D419" s="3">
        <v>838</v>
      </c>
      <c r="E419" s="3">
        <v>8015</v>
      </c>
      <c r="F419" s="38">
        <v>1</v>
      </c>
      <c r="G419" s="42">
        <v>0</v>
      </c>
      <c r="H419" s="45">
        <v>0</v>
      </c>
      <c r="I419" s="53">
        <f t="shared" si="45"/>
        <v>0</v>
      </c>
      <c r="J419" s="30">
        <v>60630</v>
      </c>
      <c r="K419" s="46"/>
      <c r="L419" s="56">
        <f t="shared" si="46"/>
        <v>60630</v>
      </c>
      <c r="M419" s="8">
        <f t="shared" si="47"/>
        <v>60630</v>
      </c>
      <c r="N419" s="35">
        <v>2.1499999999999999E-4</v>
      </c>
      <c r="O419" s="25">
        <f t="shared" si="48"/>
        <v>13.035449999999999</v>
      </c>
      <c r="P419" s="30">
        <v>0</v>
      </c>
      <c r="Q419" s="45">
        <v>0</v>
      </c>
      <c r="R419" s="50">
        <f t="shared" si="49"/>
        <v>0</v>
      </c>
      <c r="S419" s="4">
        <v>2.41E-4</v>
      </c>
      <c r="T419" s="5">
        <f t="shared" si="50"/>
        <v>0</v>
      </c>
      <c r="U419" s="14">
        <f t="shared" si="51"/>
        <v>13.035449999999999</v>
      </c>
    </row>
    <row r="420" spans="1:21" ht="15.75" x14ac:dyDescent="0.25">
      <c r="A420" s="6" t="s">
        <v>56</v>
      </c>
      <c r="B420" s="10" t="s">
        <v>110</v>
      </c>
      <c r="C420" s="2" t="s">
        <v>30</v>
      </c>
      <c r="D420" s="3">
        <v>838</v>
      </c>
      <c r="E420" s="3">
        <v>8015</v>
      </c>
      <c r="F420" s="38">
        <v>0.6</v>
      </c>
      <c r="G420" s="42">
        <v>0</v>
      </c>
      <c r="H420" s="45">
        <v>0</v>
      </c>
      <c r="I420" s="53">
        <f t="shared" si="45"/>
        <v>0</v>
      </c>
      <c r="J420" s="30">
        <v>60630</v>
      </c>
      <c r="K420" s="46"/>
      <c r="L420" s="56">
        <f t="shared" si="46"/>
        <v>36378</v>
      </c>
      <c r="M420" s="8">
        <f t="shared" si="47"/>
        <v>36378</v>
      </c>
      <c r="N420" s="35">
        <v>0</v>
      </c>
      <c r="O420" s="25">
        <f t="shared" si="48"/>
        <v>0</v>
      </c>
      <c r="P420" s="30">
        <v>0</v>
      </c>
      <c r="Q420" s="45">
        <v>0</v>
      </c>
      <c r="R420" s="50">
        <f t="shared" si="49"/>
        <v>0</v>
      </c>
      <c r="S420" s="4">
        <v>0</v>
      </c>
      <c r="T420" s="5">
        <f t="shared" si="50"/>
        <v>0</v>
      </c>
      <c r="U420" s="14">
        <f t="shared" si="51"/>
        <v>0</v>
      </c>
    </row>
    <row r="421" spans="1:21" ht="15.75" x14ac:dyDescent="0.25">
      <c r="A421" s="6" t="s">
        <v>56</v>
      </c>
      <c r="B421" s="10" t="s">
        <v>110</v>
      </c>
      <c r="C421" s="2" t="s">
        <v>31</v>
      </c>
      <c r="D421" s="3">
        <v>838</v>
      </c>
      <c r="E421" s="3">
        <v>8015</v>
      </c>
      <c r="F421" s="38">
        <v>0.6</v>
      </c>
      <c r="G421" s="42">
        <v>0</v>
      </c>
      <c r="H421" s="45">
        <v>0</v>
      </c>
      <c r="I421" s="53">
        <f t="shared" si="45"/>
        <v>0</v>
      </c>
      <c r="J421" s="30">
        <v>60630</v>
      </c>
      <c r="K421" s="46"/>
      <c r="L421" s="56">
        <f t="shared" si="46"/>
        <v>36378</v>
      </c>
      <c r="M421" s="8">
        <f t="shared" si="47"/>
        <v>36378</v>
      </c>
      <c r="N421" s="35">
        <v>1.6000000000000001E-4</v>
      </c>
      <c r="O421" s="25">
        <f t="shared" si="48"/>
        <v>5.8204800000000008</v>
      </c>
      <c r="P421" s="30">
        <v>0</v>
      </c>
      <c r="Q421" s="45">
        <v>0</v>
      </c>
      <c r="R421" s="50">
        <f t="shared" si="49"/>
        <v>0</v>
      </c>
      <c r="S421" s="4">
        <v>1.76E-4</v>
      </c>
      <c r="T421" s="5">
        <f t="shared" si="50"/>
        <v>0</v>
      </c>
      <c r="U421" s="14">
        <f t="shared" si="51"/>
        <v>5.8204800000000008</v>
      </c>
    </row>
    <row r="422" spans="1:21" ht="15.75" x14ac:dyDescent="0.25">
      <c r="A422" s="6" t="s">
        <v>56</v>
      </c>
      <c r="B422" s="10" t="s">
        <v>110</v>
      </c>
      <c r="C422" s="2" t="s">
        <v>187</v>
      </c>
      <c r="D422" s="3">
        <v>838</v>
      </c>
      <c r="E422" s="3">
        <v>8015</v>
      </c>
      <c r="F422" s="38">
        <v>1</v>
      </c>
      <c r="G422" s="42">
        <v>0</v>
      </c>
      <c r="H422" s="45">
        <v>0</v>
      </c>
      <c r="I422" s="53">
        <f t="shared" si="45"/>
        <v>0</v>
      </c>
      <c r="J422" s="30">
        <v>60630</v>
      </c>
      <c r="K422" s="46"/>
      <c r="L422" s="56">
        <f t="shared" si="46"/>
        <v>60630</v>
      </c>
      <c r="M422" s="8">
        <f t="shared" si="47"/>
        <v>60630</v>
      </c>
      <c r="N422" s="35">
        <v>4.6E-5</v>
      </c>
      <c r="O422" s="25">
        <f t="shared" si="48"/>
        <v>2.78898</v>
      </c>
      <c r="P422" s="30">
        <v>0</v>
      </c>
      <c r="Q422" s="45">
        <v>0</v>
      </c>
      <c r="R422" s="50">
        <f t="shared" si="49"/>
        <v>0</v>
      </c>
      <c r="S422" s="4">
        <v>2.5999999999999998E-5</v>
      </c>
      <c r="T422" s="5">
        <f t="shared" si="50"/>
        <v>0</v>
      </c>
      <c r="U422" s="14">
        <f t="shared" si="51"/>
        <v>2.78898</v>
      </c>
    </row>
    <row r="423" spans="1:21" ht="15.75" x14ac:dyDescent="0.25">
      <c r="A423" s="6" t="s">
        <v>56</v>
      </c>
      <c r="B423" s="10" t="s">
        <v>15</v>
      </c>
      <c r="C423" s="2" t="s">
        <v>64</v>
      </c>
      <c r="D423" s="3">
        <v>390</v>
      </c>
      <c r="E423" s="3">
        <v>8022</v>
      </c>
      <c r="F423" s="39">
        <v>0.71899999999999997</v>
      </c>
      <c r="G423" s="42">
        <v>49587007</v>
      </c>
      <c r="H423" s="45">
        <v>10301587</v>
      </c>
      <c r="I423" s="53">
        <f t="shared" si="45"/>
        <v>28246216.98</v>
      </c>
      <c r="J423" s="30">
        <v>182387</v>
      </c>
      <c r="K423" s="46"/>
      <c r="L423" s="56">
        <f t="shared" si="46"/>
        <v>131136.253</v>
      </c>
      <c r="M423" s="8">
        <f t="shared" si="47"/>
        <v>28377353.232999999</v>
      </c>
      <c r="N423" s="35">
        <v>1.4239999999999999E-3</v>
      </c>
      <c r="O423" s="25">
        <f t="shared" si="48"/>
        <v>40409.351003791999</v>
      </c>
      <c r="P423" s="30">
        <v>1745636</v>
      </c>
      <c r="Q423" s="45">
        <v>143991</v>
      </c>
      <c r="R423" s="50">
        <f t="shared" si="49"/>
        <v>1151582.7549999999</v>
      </c>
      <c r="S423" s="4">
        <v>1.72E-3</v>
      </c>
      <c r="T423" s="5">
        <f t="shared" si="50"/>
        <v>1980.7223385999998</v>
      </c>
      <c r="U423" s="14">
        <f t="shared" si="51"/>
        <v>42390.073342391996</v>
      </c>
    </row>
    <row r="424" spans="1:21" ht="15.75" x14ac:dyDescent="0.25">
      <c r="A424" s="6" t="s">
        <v>56</v>
      </c>
      <c r="B424" s="10" t="s">
        <v>15</v>
      </c>
      <c r="C424" s="2" t="s">
        <v>65</v>
      </c>
      <c r="D424" s="3">
        <v>390</v>
      </c>
      <c r="E424" s="3">
        <v>8022</v>
      </c>
      <c r="F424" s="39">
        <v>0.71899999999999997</v>
      </c>
      <c r="G424" s="42">
        <v>49587007</v>
      </c>
      <c r="H424" s="45">
        <v>10301587</v>
      </c>
      <c r="I424" s="53">
        <f t="shared" si="45"/>
        <v>28246216.98</v>
      </c>
      <c r="J424" s="30">
        <v>182387</v>
      </c>
      <c r="K424" s="46"/>
      <c r="L424" s="56">
        <f t="shared" si="46"/>
        <v>131136.253</v>
      </c>
      <c r="M424" s="8">
        <f t="shared" si="47"/>
        <v>28377353.232999999</v>
      </c>
      <c r="N424" s="35">
        <v>1.4100000000000001E-4</v>
      </c>
      <c r="O424" s="25">
        <f t="shared" si="48"/>
        <v>4001.2068058530003</v>
      </c>
      <c r="P424" s="30">
        <v>1745636</v>
      </c>
      <c r="Q424" s="45">
        <v>143991</v>
      </c>
      <c r="R424" s="50">
        <f t="shared" si="49"/>
        <v>1151582.7549999999</v>
      </c>
      <c r="S424" s="4">
        <v>1.85E-4</v>
      </c>
      <c r="T424" s="5">
        <f t="shared" si="50"/>
        <v>213.04280967499997</v>
      </c>
      <c r="U424" s="14">
        <f t="shared" si="51"/>
        <v>4214.2496155280005</v>
      </c>
    </row>
    <row r="425" spans="1:21" ht="15.75" x14ac:dyDescent="0.25">
      <c r="A425" s="6" t="s">
        <v>56</v>
      </c>
      <c r="B425" s="10" t="s">
        <v>15</v>
      </c>
      <c r="C425" s="2" t="s">
        <v>66</v>
      </c>
      <c r="D425" s="3">
        <v>390</v>
      </c>
      <c r="E425" s="3">
        <v>8022</v>
      </c>
      <c r="F425" s="39">
        <v>0.71899999999999997</v>
      </c>
      <c r="G425" s="42">
        <v>49587007</v>
      </c>
      <c r="H425" s="45">
        <v>10301587</v>
      </c>
      <c r="I425" s="53">
        <f t="shared" si="45"/>
        <v>28246216.98</v>
      </c>
      <c r="J425" s="30">
        <v>182387</v>
      </c>
      <c r="K425" s="46"/>
      <c r="L425" s="56">
        <f t="shared" si="46"/>
        <v>131136.253</v>
      </c>
      <c r="M425" s="8">
        <f t="shared" si="47"/>
        <v>28377353.232999999</v>
      </c>
      <c r="N425" s="35">
        <v>4.7399999999999997E-4</v>
      </c>
      <c r="O425" s="25">
        <f t="shared" si="48"/>
        <v>13450.865432441999</v>
      </c>
      <c r="P425" s="30">
        <v>1745636</v>
      </c>
      <c r="Q425" s="45">
        <v>143991</v>
      </c>
      <c r="R425" s="50">
        <f t="shared" si="49"/>
        <v>1151582.7549999999</v>
      </c>
      <c r="S425" s="4">
        <v>4.5800000000000002E-4</v>
      </c>
      <c r="T425" s="5">
        <f t="shared" si="50"/>
        <v>527.42490178999992</v>
      </c>
      <c r="U425" s="14">
        <f t="shared" si="51"/>
        <v>13978.290334231999</v>
      </c>
    </row>
    <row r="426" spans="1:21" ht="15.75" x14ac:dyDescent="0.25">
      <c r="A426" s="6" t="s">
        <v>56</v>
      </c>
      <c r="B426" s="10" t="s">
        <v>15</v>
      </c>
      <c r="C426" s="2" t="s">
        <v>75</v>
      </c>
      <c r="D426" s="3">
        <v>390</v>
      </c>
      <c r="E426" s="3">
        <v>8022</v>
      </c>
      <c r="F426" s="39">
        <v>0.71899999999999997</v>
      </c>
      <c r="G426" s="42">
        <v>49587007</v>
      </c>
      <c r="H426" s="45">
        <v>10301587</v>
      </c>
      <c r="I426" s="53">
        <f t="shared" si="45"/>
        <v>28246216.98</v>
      </c>
      <c r="J426" s="30">
        <v>182387</v>
      </c>
      <c r="K426" s="46"/>
      <c r="L426" s="56">
        <f t="shared" si="46"/>
        <v>131136.253</v>
      </c>
      <c r="M426" s="8">
        <f t="shared" si="47"/>
        <v>28377353.232999999</v>
      </c>
      <c r="N426" s="35">
        <v>7.4250000000000002E-3</v>
      </c>
      <c r="O426" s="25">
        <f t="shared" si="48"/>
        <v>210701.847755025</v>
      </c>
      <c r="P426" s="30">
        <v>1745636</v>
      </c>
      <c r="Q426" s="45">
        <v>143991</v>
      </c>
      <c r="R426" s="50">
        <f t="shared" si="49"/>
        <v>1151582.7549999999</v>
      </c>
      <c r="S426" s="4">
        <v>7.8079999999999998E-3</v>
      </c>
      <c r="T426" s="5">
        <f t="shared" si="50"/>
        <v>8991.5581510399988</v>
      </c>
      <c r="U426" s="14">
        <f t="shared" si="51"/>
        <v>219693.40590606499</v>
      </c>
    </row>
    <row r="427" spans="1:21" ht="15.75" x14ac:dyDescent="0.25">
      <c r="A427" s="6" t="s">
        <v>56</v>
      </c>
      <c r="B427" s="10" t="s">
        <v>15</v>
      </c>
      <c r="C427" s="2" t="s">
        <v>67</v>
      </c>
      <c r="D427" s="3">
        <v>390</v>
      </c>
      <c r="E427" s="3">
        <v>8022</v>
      </c>
      <c r="F427" s="39">
        <v>0.71899999999999997</v>
      </c>
      <c r="G427" s="42">
        <v>49587007</v>
      </c>
      <c r="H427" s="45">
        <v>10301587</v>
      </c>
      <c r="I427" s="53">
        <f t="shared" si="45"/>
        <v>28246216.98</v>
      </c>
      <c r="J427" s="30">
        <v>182387</v>
      </c>
      <c r="K427" s="46"/>
      <c r="L427" s="56">
        <f t="shared" si="46"/>
        <v>131136.253</v>
      </c>
      <c r="M427" s="8">
        <f t="shared" si="47"/>
        <v>28377353.232999999</v>
      </c>
      <c r="N427" s="35">
        <v>0</v>
      </c>
      <c r="O427" s="25">
        <f t="shared" si="48"/>
        <v>0</v>
      </c>
      <c r="P427" s="30">
        <v>1745636</v>
      </c>
      <c r="Q427" s="45">
        <v>143991</v>
      </c>
      <c r="R427" s="50">
        <f t="shared" si="49"/>
        <v>1151582.7549999999</v>
      </c>
      <c r="S427" s="4">
        <v>0</v>
      </c>
      <c r="T427" s="5">
        <f t="shared" si="50"/>
        <v>0</v>
      </c>
      <c r="U427" s="14">
        <f t="shared" si="51"/>
        <v>0</v>
      </c>
    </row>
    <row r="428" spans="1:21" ht="15.75" x14ac:dyDescent="0.25">
      <c r="A428" s="6" t="s">
        <v>56</v>
      </c>
      <c r="B428" s="10" t="s">
        <v>15</v>
      </c>
      <c r="C428" s="2" t="s">
        <v>68</v>
      </c>
      <c r="D428" s="3">
        <v>390</v>
      </c>
      <c r="E428" s="3">
        <v>8022</v>
      </c>
      <c r="F428" s="39">
        <v>0.71899999999999997</v>
      </c>
      <c r="G428" s="42">
        <v>49587007</v>
      </c>
      <c r="H428" s="45">
        <v>10301587</v>
      </c>
      <c r="I428" s="53">
        <f t="shared" si="45"/>
        <v>28246216.98</v>
      </c>
      <c r="J428" s="30">
        <v>182387</v>
      </c>
      <c r="K428" s="46"/>
      <c r="L428" s="56">
        <f t="shared" si="46"/>
        <v>131136.253</v>
      </c>
      <c r="M428" s="8">
        <f t="shared" si="47"/>
        <v>28377353.232999999</v>
      </c>
      <c r="N428" s="35">
        <v>8.3999999999999995E-5</v>
      </c>
      <c r="O428" s="25">
        <f t="shared" si="48"/>
        <v>2383.6976715719998</v>
      </c>
      <c r="P428" s="30">
        <v>1745636</v>
      </c>
      <c r="Q428" s="45">
        <v>143991</v>
      </c>
      <c r="R428" s="50">
        <f t="shared" si="49"/>
        <v>1151582.7549999999</v>
      </c>
      <c r="S428" s="4">
        <v>9.3999999999999994E-5</v>
      </c>
      <c r="T428" s="5">
        <f t="shared" si="50"/>
        <v>108.24877896999999</v>
      </c>
      <c r="U428" s="14">
        <f t="shared" si="51"/>
        <v>2491.9464505419996</v>
      </c>
    </row>
    <row r="429" spans="1:21" ht="15.75" x14ac:dyDescent="0.25">
      <c r="A429" s="6" t="s">
        <v>56</v>
      </c>
      <c r="B429" s="10" t="s">
        <v>15</v>
      </c>
      <c r="C429" s="2" t="s">
        <v>69</v>
      </c>
      <c r="D429" s="3">
        <v>390</v>
      </c>
      <c r="E429" s="3">
        <v>8022</v>
      </c>
      <c r="F429" s="39">
        <v>0.71899999999999997</v>
      </c>
      <c r="G429" s="42">
        <v>49587007</v>
      </c>
      <c r="H429" s="45">
        <v>10301587</v>
      </c>
      <c r="I429" s="53">
        <f t="shared" si="45"/>
        <v>28246216.98</v>
      </c>
      <c r="J429" s="30">
        <v>182387</v>
      </c>
      <c r="K429" s="46"/>
      <c r="L429" s="56">
        <f t="shared" si="46"/>
        <v>131136.253</v>
      </c>
      <c r="M429" s="8">
        <f t="shared" si="47"/>
        <v>28377353.232999999</v>
      </c>
      <c r="N429" s="35">
        <v>1.3200000000000001E-4</v>
      </c>
      <c r="O429" s="25">
        <f t="shared" si="48"/>
        <v>3745.8106267560001</v>
      </c>
      <c r="P429" s="30">
        <v>1745636</v>
      </c>
      <c r="Q429" s="45">
        <v>143991</v>
      </c>
      <c r="R429" s="50">
        <f t="shared" si="49"/>
        <v>1151582.7549999999</v>
      </c>
      <c r="S429" s="4">
        <v>1.46E-4</v>
      </c>
      <c r="T429" s="5">
        <f t="shared" si="50"/>
        <v>168.13108222999998</v>
      </c>
      <c r="U429" s="14">
        <f t="shared" si="51"/>
        <v>3913.9417089860003</v>
      </c>
    </row>
    <row r="430" spans="1:21" ht="15.75" x14ac:dyDescent="0.25">
      <c r="A430" s="6" t="s">
        <v>56</v>
      </c>
      <c r="B430" s="10" t="s">
        <v>15</v>
      </c>
      <c r="C430" s="2" t="s">
        <v>76</v>
      </c>
      <c r="D430" s="3">
        <v>390</v>
      </c>
      <c r="E430" s="3">
        <v>8022</v>
      </c>
      <c r="F430" s="39">
        <v>0.71899999999999997</v>
      </c>
      <c r="G430" s="42">
        <v>49587007</v>
      </c>
      <c r="H430" s="45">
        <v>10301587</v>
      </c>
      <c r="I430" s="53">
        <f t="shared" si="45"/>
        <v>28246216.98</v>
      </c>
      <c r="J430" s="30">
        <v>182387</v>
      </c>
      <c r="K430" s="46"/>
      <c r="L430" s="56">
        <f t="shared" si="46"/>
        <v>131136.253</v>
      </c>
      <c r="M430" s="8">
        <f t="shared" si="47"/>
        <v>28377353.232999999</v>
      </c>
      <c r="N430" s="35">
        <v>2.6699999999999998E-4</v>
      </c>
      <c r="O430" s="25">
        <f t="shared" si="48"/>
        <v>7576.7533132109993</v>
      </c>
      <c r="P430" s="30">
        <v>1745636</v>
      </c>
      <c r="Q430" s="45">
        <v>143991</v>
      </c>
      <c r="R430" s="50">
        <f t="shared" si="49"/>
        <v>1151582.7549999999</v>
      </c>
      <c r="S430" s="4">
        <v>2.9500000000000001E-4</v>
      </c>
      <c r="T430" s="5">
        <f t="shared" si="50"/>
        <v>339.71691272499999</v>
      </c>
      <c r="U430" s="14">
        <f t="shared" si="51"/>
        <v>7916.4702259359992</v>
      </c>
    </row>
    <row r="431" spans="1:21" ht="15.75" x14ac:dyDescent="0.25">
      <c r="A431" s="6" t="s">
        <v>56</v>
      </c>
      <c r="B431" s="10" t="s">
        <v>15</v>
      </c>
      <c r="C431" s="2" t="s">
        <v>70</v>
      </c>
      <c r="D431" s="3">
        <v>390</v>
      </c>
      <c r="E431" s="3">
        <v>8022</v>
      </c>
      <c r="F431" s="39">
        <v>0.71899999999999997</v>
      </c>
      <c r="G431" s="42">
        <v>49587007</v>
      </c>
      <c r="H431" s="45">
        <v>10301587</v>
      </c>
      <c r="I431" s="53">
        <f t="shared" si="45"/>
        <v>28246216.98</v>
      </c>
      <c r="J431" s="30">
        <v>182387</v>
      </c>
      <c r="K431" s="46"/>
      <c r="L431" s="56">
        <f t="shared" si="46"/>
        <v>131136.253</v>
      </c>
      <c r="M431" s="8">
        <f t="shared" si="47"/>
        <v>28377353.232999999</v>
      </c>
      <c r="N431" s="35">
        <v>5.0299999999999997E-4</v>
      </c>
      <c r="O431" s="25">
        <f t="shared" si="48"/>
        <v>14273.808676198998</v>
      </c>
      <c r="P431" s="30">
        <v>1745636</v>
      </c>
      <c r="Q431" s="45">
        <v>143991</v>
      </c>
      <c r="R431" s="50">
        <f t="shared" si="49"/>
        <v>1151582.7549999999</v>
      </c>
      <c r="S431" s="4">
        <v>5.6400000000000005E-4</v>
      </c>
      <c r="T431" s="5">
        <f t="shared" si="50"/>
        <v>649.49267381999994</v>
      </c>
      <c r="U431" s="14">
        <f t="shared" si="51"/>
        <v>14923.301350018997</v>
      </c>
    </row>
    <row r="432" spans="1:21" ht="15.75" x14ac:dyDescent="0.25">
      <c r="A432" s="6" t="s">
        <v>56</v>
      </c>
      <c r="B432" s="10" t="s">
        <v>15</v>
      </c>
      <c r="C432" s="2" t="s">
        <v>77</v>
      </c>
      <c r="D432" s="3">
        <v>390</v>
      </c>
      <c r="E432" s="3">
        <v>8022</v>
      </c>
      <c r="F432" s="39">
        <v>0.71899999999999997</v>
      </c>
      <c r="G432" s="42">
        <v>49587007</v>
      </c>
      <c r="H432" s="45">
        <v>10301587</v>
      </c>
      <c r="I432" s="53">
        <f t="shared" si="45"/>
        <v>28246216.98</v>
      </c>
      <c r="J432" s="30">
        <v>182387</v>
      </c>
      <c r="K432" s="46"/>
      <c r="L432" s="56">
        <f t="shared" si="46"/>
        <v>131136.253</v>
      </c>
      <c r="M432" s="8">
        <f t="shared" si="47"/>
        <v>28377353.232999999</v>
      </c>
      <c r="N432" s="35">
        <v>2.3969999999999998E-3</v>
      </c>
      <c r="O432" s="25">
        <f t="shared" si="48"/>
        <v>68020.515699500989</v>
      </c>
      <c r="P432" s="30">
        <v>1745636</v>
      </c>
      <c r="Q432" s="45">
        <v>143991</v>
      </c>
      <c r="R432" s="50">
        <f t="shared" si="49"/>
        <v>1151582.7549999999</v>
      </c>
      <c r="S432" s="4">
        <v>2.6510000000000001E-3</v>
      </c>
      <c r="T432" s="5">
        <f t="shared" si="50"/>
        <v>3052.8458835050001</v>
      </c>
      <c r="U432" s="14">
        <f t="shared" si="51"/>
        <v>71073.361583005986</v>
      </c>
    </row>
    <row r="433" spans="1:21" ht="15.75" x14ac:dyDescent="0.25">
      <c r="A433" s="6" t="s">
        <v>56</v>
      </c>
      <c r="B433" s="10" t="s">
        <v>15</v>
      </c>
      <c r="C433" s="2" t="s">
        <v>71</v>
      </c>
      <c r="D433" s="3">
        <v>390</v>
      </c>
      <c r="E433" s="3">
        <v>8022</v>
      </c>
      <c r="F433" s="39">
        <v>0.71899999999999997</v>
      </c>
      <c r="G433" s="42">
        <v>49587007</v>
      </c>
      <c r="H433" s="45">
        <v>10301587</v>
      </c>
      <c r="I433" s="53">
        <f t="shared" si="45"/>
        <v>28246216.98</v>
      </c>
      <c r="J433" s="30">
        <v>182387</v>
      </c>
      <c r="K433" s="46"/>
      <c r="L433" s="56">
        <f t="shared" si="46"/>
        <v>131136.253</v>
      </c>
      <c r="M433" s="8">
        <f t="shared" si="47"/>
        <v>28377353.232999999</v>
      </c>
      <c r="N433" s="35">
        <v>8.2000000000000001E-5</v>
      </c>
      <c r="O433" s="25">
        <f t="shared" si="48"/>
        <v>2326.942965106</v>
      </c>
      <c r="P433" s="30">
        <v>1745636</v>
      </c>
      <c r="Q433" s="45">
        <v>143991</v>
      </c>
      <c r="R433" s="50">
        <f t="shared" si="49"/>
        <v>1151582.7549999999</v>
      </c>
      <c r="S433" s="4">
        <v>9.2E-5</v>
      </c>
      <c r="T433" s="5">
        <f t="shared" si="50"/>
        <v>105.94561345999999</v>
      </c>
      <c r="U433" s="14">
        <f t="shared" si="51"/>
        <v>2432.888578566</v>
      </c>
    </row>
    <row r="434" spans="1:21" ht="15.75" x14ac:dyDescent="0.25">
      <c r="A434" s="6" t="s">
        <v>56</v>
      </c>
      <c r="B434" s="10" t="s">
        <v>15</v>
      </c>
      <c r="C434" s="2" t="s">
        <v>72</v>
      </c>
      <c r="D434" s="3">
        <v>390</v>
      </c>
      <c r="E434" s="3">
        <v>8022</v>
      </c>
      <c r="F434" s="39">
        <v>0.71899999999999997</v>
      </c>
      <c r="G434" s="42">
        <v>49587007</v>
      </c>
      <c r="H434" s="45">
        <v>10301587</v>
      </c>
      <c r="I434" s="53">
        <f t="shared" si="45"/>
        <v>28246216.98</v>
      </c>
      <c r="J434" s="30">
        <v>182387</v>
      </c>
      <c r="K434" s="46"/>
      <c r="L434" s="56">
        <f t="shared" si="46"/>
        <v>131136.253</v>
      </c>
      <c r="M434" s="8">
        <f t="shared" si="47"/>
        <v>28377353.232999999</v>
      </c>
      <c r="N434" s="35">
        <v>1.36E-4</v>
      </c>
      <c r="O434" s="25">
        <f t="shared" si="48"/>
        <v>3859.3200396879997</v>
      </c>
      <c r="P434" s="30">
        <v>1745636</v>
      </c>
      <c r="Q434" s="45">
        <v>143991</v>
      </c>
      <c r="R434" s="50">
        <f t="shared" si="49"/>
        <v>1151582.7549999999</v>
      </c>
      <c r="S434" s="4">
        <v>1.35E-4</v>
      </c>
      <c r="T434" s="5">
        <f t="shared" si="50"/>
        <v>155.463671925</v>
      </c>
      <c r="U434" s="14">
        <f t="shared" si="51"/>
        <v>4014.7837116129999</v>
      </c>
    </row>
    <row r="435" spans="1:21" ht="15.75" x14ac:dyDescent="0.25">
      <c r="A435" s="6" t="s">
        <v>56</v>
      </c>
      <c r="B435" s="10" t="s">
        <v>15</v>
      </c>
      <c r="C435" s="2" t="s">
        <v>73</v>
      </c>
      <c r="D435" s="3">
        <v>390</v>
      </c>
      <c r="E435" s="3">
        <v>8022</v>
      </c>
      <c r="F435" s="39">
        <v>0</v>
      </c>
      <c r="G435" s="42">
        <v>49587007</v>
      </c>
      <c r="H435" s="45">
        <v>10301587</v>
      </c>
      <c r="I435" s="53">
        <f t="shared" si="45"/>
        <v>0</v>
      </c>
      <c r="J435" s="30">
        <v>182387</v>
      </c>
      <c r="K435" s="46"/>
      <c r="L435" s="56">
        <f t="shared" si="46"/>
        <v>0</v>
      </c>
      <c r="M435" s="8">
        <f t="shared" si="47"/>
        <v>0</v>
      </c>
      <c r="N435" s="35">
        <v>1.2E-5</v>
      </c>
      <c r="O435" s="25">
        <f t="shared" si="48"/>
        <v>0</v>
      </c>
      <c r="P435" s="30">
        <v>1745636</v>
      </c>
      <c r="Q435" s="45">
        <v>143991</v>
      </c>
      <c r="R435" s="50">
        <f t="shared" si="49"/>
        <v>0</v>
      </c>
      <c r="S435" s="4">
        <v>1.2E-5</v>
      </c>
      <c r="T435" s="5">
        <f t="shared" si="50"/>
        <v>0</v>
      </c>
      <c r="U435" s="14">
        <f t="shared" si="51"/>
        <v>0</v>
      </c>
    </row>
    <row r="436" spans="1:21" ht="15.75" x14ac:dyDescent="0.25">
      <c r="A436" s="6" t="s">
        <v>56</v>
      </c>
      <c r="B436" s="10" t="s">
        <v>15</v>
      </c>
      <c r="C436" s="2" t="s">
        <v>74</v>
      </c>
      <c r="D436" s="3">
        <v>390</v>
      </c>
      <c r="E436" s="3">
        <v>8022</v>
      </c>
      <c r="F436" s="39">
        <v>0</v>
      </c>
      <c r="G436" s="42">
        <v>49587007</v>
      </c>
      <c r="H436" s="45">
        <v>10301587</v>
      </c>
      <c r="I436" s="53">
        <f t="shared" si="45"/>
        <v>0</v>
      </c>
      <c r="J436" s="30">
        <v>182387</v>
      </c>
      <c r="K436" s="46"/>
      <c r="L436" s="56">
        <f t="shared" si="46"/>
        <v>0</v>
      </c>
      <c r="M436" s="8">
        <f t="shared" si="47"/>
        <v>0</v>
      </c>
      <c r="N436" s="35">
        <v>2.14E-4</v>
      </c>
      <c r="O436" s="25">
        <f t="shared" si="48"/>
        <v>0</v>
      </c>
      <c r="P436" s="30">
        <v>1745636</v>
      </c>
      <c r="Q436" s="45">
        <v>143991</v>
      </c>
      <c r="R436" s="50">
        <f t="shared" si="49"/>
        <v>0</v>
      </c>
      <c r="S436" s="4">
        <v>2.4000000000000001E-4</v>
      </c>
      <c r="T436" s="5">
        <f t="shared" si="50"/>
        <v>0</v>
      </c>
      <c r="U436" s="14">
        <f t="shared" si="51"/>
        <v>0</v>
      </c>
    </row>
    <row r="437" spans="1:21" ht="15.75" x14ac:dyDescent="0.25">
      <c r="A437" s="6" t="s">
        <v>56</v>
      </c>
      <c r="B437" s="10" t="s">
        <v>15</v>
      </c>
      <c r="C437" s="2" t="s">
        <v>15</v>
      </c>
      <c r="D437" s="3">
        <v>390</v>
      </c>
      <c r="E437" s="3">
        <v>8022</v>
      </c>
      <c r="F437" s="39">
        <v>0.71899999999999997</v>
      </c>
      <c r="G437" s="42">
        <v>49587007</v>
      </c>
      <c r="H437" s="45">
        <v>10301587</v>
      </c>
      <c r="I437" s="53">
        <f t="shared" si="45"/>
        <v>28246216.98</v>
      </c>
      <c r="J437" s="30">
        <v>182387</v>
      </c>
      <c r="K437" s="46"/>
      <c r="L437" s="56">
        <f t="shared" si="46"/>
        <v>131136.253</v>
      </c>
      <c r="M437" s="8">
        <f t="shared" si="47"/>
        <v>28377353.232999999</v>
      </c>
      <c r="N437" s="35">
        <v>0</v>
      </c>
      <c r="O437" s="25">
        <f t="shared" si="48"/>
        <v>0</v>
      </c>
      <c r="P437" s="30">
        <v>1745636</v>
      </c>
      <c r="Q437" s="45">
        <v>143991</v>
      </c>
      <c r="R437" s="50">
        <f t="shared" si="49"/>
        <v>1151582.7549999999</v>
      </c>
      <c r="S437" s="4">
        <v>0</v>
      </c>
      <c r="T437" s="5">
        <f t="shared" si="50"/>
        <v>0</v>
      </c>
      <c r="U437" s="14">
        <f t="shared" si="51"/>
        <v>0</v>
      </c>
    </row>
    <row r="438" spans="1:21" ht="15.75" x14ac:dyDescent="0.25">
      <c r="A438" s="6" t="s">
        <v>56</v>
      </c>
      <c r="B438" s="10" t="s">
        <v>15</v>
      </c>
      <c r="C438" s="2" t="s">
        <v>37</v>
      </c>
      <c r="D438" s="3">
        <v>390</v>
      </c>
      <c r="E438" s="3">
        <v>8022</v>
      </c>
      <c r="F438" s="39">
        <v>0.71899999999999997</v>
      </c>
      <c r="G438" s="42">
        <v>49587007</v>
      </c>
      <c r="H438" s="45">
        <v>10301587</v>
      </c>
      <c r="I438" s="53">
        <f t="shared" si="45"/>
        <v>28246216.98</v>
      </c>
      <c r="J438" s="30">
        <v>182387</v>
      </c>
      <c r="K438" s="46"/>
      <c r="L438" s="56">
        <f t="shared" si="46"/>
        <v>131136.253</v>
      </c>
      <c r="M438" s="8">
        <f t="shared" si="47"/>
        <v>28377353.232999999</v>
      </c>
      <c r="N438" s="35">
        <v>2.1499999999999999E-4</v>
      </c>
      <c r="O438" s="25">
        <f t="shared" si="48"/>
        <v>6101.1309450949993</v>
      </c>
      <c r="P438" s="30">
        <v>1745636</v>
      </c>
      <c r="Q438" s="45">
        <v>143991</v>
      </c>
      <c r="R438" s="50">
        <f t="shared" si="49"/>
        <v>1151582.7549999999</v>
      </c>
      <c r="S438" s="4">
        <v>2.41E-4</v>
      </c>
      <c r="T438" s="5">
        <f t="shared" si="50"/>
        <v>277.53144395499999</v>
      </c>
      <c r="U438" s="14">
        <f t="shared" si="51"/>
        <v>6378.6623890499995</v>
      </c>
    </row>
    <row r="439" spans="1:21" ht="15.75" x14ac:dyDescent="0.25">
      <c r="A439" s="6" t="s">
        <v>56</v>
      </c>
      <c r="B439" s="10" t="s">
        <v>15</v>
      </c>
      <c r="C439" s="2" t="s">
        <v>30</v>
      </c>
      <c r="D439" s="3">
        <v>390</v>
      </c>
      <c r="E439" s="3">
        <v>8022</v>
      </c>
      <c r="F439" s="39">
        <v>0.71899999999999997</v>
      </c>
      <c r="G439" s="42">
        <v>49587007</v>
      </c>
      <c r="H439" s="45">
        <v>10301587</v>
      </c>
      <c r="I439" s="53">
        <f t="shared" si="45"/>
        <v>28246216.98</v>
      </c>
      <c r="J439" s="30">
        <v>182387</v>
      </c>
      <c r="K439" s="46"/>
      <c r="L439" s="56">
        <f t="shared" si="46"/>
        <v>131136.253</v>
      </c>
      <c r="M439" s="8">
        <f t="shared" si="47"/>
        <v>28377353.232999999</v>
      </c>
      <c r="N439" s="35">
        <v>0</v>
      </c>
      <c r="O439" s="25">
        <f t="shared" si="48"/>
        <v>0</v>
      </c>
      <c r="P439" s="30">
        <v>1745636</v>
      </c>
      <c r="Q439" s="45">
        <v>143991</v>
      </c>
      <c r="R439" s="50">
        <f t="shared" si="49"/>
        <v>1151582.7549999999</v>
      </c>
      <c r="S439" s="4">
        <v>0</v>
      </c>
      <c r="T439" s="5">
        <f t="shared" si="50"/>
        <v>0</v>
      </c>
      <c r="U439" s="14">
        <f t="shared" si="51"/>
        <v>0</v>
      </c>
    </row>
    <row r="440" spans="1:21" ht="15.75" x14ac:dyDescent="0.25">
      <c r="A440" s="6" t="s">
        <v>56</v>
      </c>
      <c r="B440" s="10" t="s">
        <v>15</v>
      </c>
      <c r="C440" s="2" t="s">
        <v>31</v>
      </c>
      <c r="D440" s="3">
        <v>390</v>
      </c>
      <c r="E440" s="3">
        <v>8022</v>
      </c>
      <c r="F440" s="39">
        <v>0.71899999999999997</v>
      </c>
      <c r="G440" s="42">
        <v>49587007</v>
      </c>
      <c r="H440" s="45">
        <v>10301587</v>
      </c>
      <c r="I440" s="53">
        <f t="shared" si="45"/>
        <v>28246216.98</v>
      </c>
      <c r="J440" s="30">
        <v>182387</v>
      </c>
      <c r="K440" s="46"/>
      <c r="L440" s="56">
        <f t="shared" si="46"/>
        <v>131136.253</v>
      </c>
      <c r="M440" s="8">
        <f t="shared" si="47"/>
        <v>28377353.232999999</v>
      </c>
      <c r="N440" s="35">
        <v>1.6000000000000001E-4</v>
      </c>
      <c r="O440" s="25">
        <f t="shared" si="48"/>
        <v>4540.3765172800004</v>
      </c>
      <c r="P440" s="30">
        <v>1745636</v>
      </c>
      <c r="Q440" s="45">
        <v>143991</v>
      </c>
      <c r="R440" s="50">
        <f t="shared" si="49"/>
        <v>1151582.7549999999</v>
      </c>
      <c r="S440" s="4">
        <v>1.76E-4</v>
      </c>
      <c r="T440" s="5">
        <f t="shared" si="50"/>
        <v>202.67856487999998</v>
      </c>
      <c r="U440" s="14">
        <f t="shared" si="51"/>
        <v>4743.05508216</v>
      </c>
    </row>
    <row r="441" spans="1:21" ht="15.75" x14ac:dyDescent="0.25">
      <c r="A441" s="6" t="s">
        <v>56</v>
      </c>
      <c r="B441" s="10" t="s">
        <v>15</v>
      </c>
      <c r="C441" s="2" t="s">
        <v>187</v>
      </c>
      <c r="D441" s="3">
        <v>390</v>
      </c>
      <c r="E441" s="3">
        <v>8022</v>
      </c>
      <c r="F441" s="39">
        <v>0.71899999999999997</v>
      </c>
      <c r="G441" s="42">
        <v>49587007</v>
      </c>
      <c r="H441" s="45">
        <v>10301587</v>
      </c>
      <c r="I441" s="53">
        <f t="shared" si="45"/>
        <v>28246216.98</v>
      </c>
      <c r="J441" s="30">
        <v>182387</v>
      </c>
      <c r="K441" s="46"/>
      <c r="L441" s="56">
        <f t="shared" si="46"/>
        <v>131136.253</v>
      </c>
      <c r="M441" s="8">
        <f t="shared" si="47"/>
        <v>28377353.232999999</v>
      </c>
      <c r="N441" s="35">
        <v>4.6E-5</v>
      </c>
      <c r="O441" s="25">
        <f t="shared" si="48"/>
        <v>1305.3582487179999</v>
      </c>
      <c r="P441" s="30">
        <v>1745636</v>
      </c>
      <c r="Q441" s="45">
        <v>143991</v>
      </c>
      <c r="R441" s="50">
        <f t="shared" si="49"/>
        <v>1151582.7549999999</v>
      </c>
      <c r="S441" s="4">
        <v>2.5999999999999998E-5</v>
      </c>
      <c r="T441" s="5">
        <f t="shared" si="50"/>
        <v>29.941151629999997</v>
      </c>
      <c r="U441" s="14">
        <f t="shared" si="51"/>
        <v>1335.2994003479998</v>
      </c>
    </row>
    <row r="442" spans="1:21" ht="15.75" x14ac:dyDescent="0.25">
      <c r="A442" s="6" t="s">
        <v>56</v>
      </c>
      <c r="B442" s="10" t="s">
        <v>15</v>
      </c>
      <c r="C442" s="2" t="s">
        <v>64</v>
      </c>
      <c r="D442" s="3">
        <v>814</v>
      </c>
      <c r="E442" s="3">
        <v>8022</v>
      </c>
      <c r="F442" s="39">
        <v>0.71899999999999997</v>
      </c>
      <c r="G442" s="42">
        <v>0</v>
      </c>
      <c r="H442" s="45">
        <v>0</v>
      </c>
      <c r="I442" s="53">
        <f t="shared" si="45"/>
        <v>0</v>
      </c>
      <c r="J442" s="30">
        <v>240449</v>
      </c>
      <c r="K442" s="46"/>
      <c r="L442" s="56">
        <f t="shared" si="46"/>
        <v>172882.83100000001</v>
      </c>
      <c r="M442" s="8">
        <f t="shared" si="47"/>
        <v>172882.83100000001</v>
      </c>
      <c r="N442" s="35">
        <v>1.4239999999999999E-3</v>
      </c>
      <c r="O442" s="25">
        <f t="shared" si="48"/>
        <v>246.18515134399999</v>
      </c>
      <c r="P442" s="30">
        <v>0</v>
      </c>
      <c r="Q442" s="45"/>
      <c r="R442" s="50">
        <f t="shared" si="49"/>
        <v>0</v>
      </c>
      <c r="S442" s="4">
        <v>1.72E-3</v>
      </c>
      <c r="T442" s="5">
        <f t="shared" si="50"/>
        <v>0</v>
      </c>
      <c r="U442" s="14">
        <f t="shared" si="51"/>
        <v>246.18515134399999</v>
      </c>
    </row>
    <row r="443" spans="1:21" ht="15.75" x14ac:dyDescent="0.25">
      <c r="A443" s="6" t="s">
        <v>56</v>
      </c>
      <c r="B443" s="10" t="s">
        <v>15</v>
      </c>
      <c r="C443" s="2" t="s">
        <v>65</v>
      </c>
      <c r="D443" s="3">
        <v>814</v>
      </c>
      <c r="E443" s="3">
        <v>8022</v>
      </c>
      <c r="F443" s="39">
        <v>0.71899999999999997</v>
      </c>
      <c r="G443" s="42">
        <v>0</v>
      </c>
      <c r="H443" s="45">
        <v>0</v>
      </c>
      <c r="I443" s="53">
        <f t="shared" si="45"/>
        <v>0</v>
      </c>
      <c r="J443" s="30">
        <v>240449</v>
      </c>
      <c r="K443" s="46"/>
      <c r="L443" s="56">
        <f t="shared" si="46"/>
        <v>172882.83100000001</v>
      </c>
      <c r="M443" s="8">
        <f t="shared" si="47"/>
        <v>172882.83100000001</v>
      </c>
      <c r="N443" s="35">
        <v>1.4100000000000001E-4</v>
      </c>
      <c r="O443" s="25">
        <f t="shared" si="48"/>
        <v>24.376479171000003</v>
      </c>
      <c r="P443" s="30">
        <v>0</v>
      </c>
      <c r="Q443" s="45"/>
      <c r="R443" s="50">
        <f t="shared" si="49"/>
        <v>0</v>
      </c>
      <c r="S443" s="4">
        <v>1.85E-4</v>
      </c>
      <c r="T443" s="5">
        <f t="shared" si="50"/>
        <v>0</v>
      </c>
      <c r="U443" s="14">
        <f t="shared" si="51"/>
        <v>24.376479171000003</v>
      </c>
    </row>
    <row r="444" spans="1:21" ht="15.75" x14ac:dyDescent="0.25">
      <c r="A444" s="6" t="s">
        <v>56</v>
      </c>
      <c r="B444" s="10" t="s">
        <v>15</v>
      </c>
      <c r="C444" s="2" t="s">
        <v>66</v>
      </c>
      <c r="D444" s="3">
        <v>814</v>
      </c>
      <c r="E444" s="3">
        <v>8022</v>
      </c>
      <c r="F444" s="39">
        <v>0.71899999999999997</v>
      </c>
      <c r="G444" s="42">
        <v>0</v>
      </c>
      <c r="H444" s="45">
        <v>0</v>
      </c>
      <c r="I444" s="53">
        <f t="shared" si="45"/>
        <v>0</v>
      </c>
      <c r="J444" s="30">
        <v>240449</v>
      </c>
      <c r="K444" s="46"/>
      <c r="L444" s="56">
        <f t="shared" si="46"/>
        <v>172882.83100000001</v>
      </c>
      <c r="M444" s="8">
        <f t="shared" si="47"/>
        <v>172882.83100000001</v>
      </c>
      <c r="N444" s="35">
        <v>4.7399999999999997E-4</v>
      </c>
      <c r="O444" s="25">
        <f t="shared" si="48"/>
        <v>81.946461893999995</v>
      </c>
      <c r="P444" s="30">
        <v>0</v>
      </c>
      <c r="Q444" s="45"/>
      <c r="R444" s="50">
        <f t="shared" si="49"/>
        <v>0</v>
      </c>
      <c r="S444" s="4">
        <v>4.5800000000000002E-4</v>
      </c>
      <c r="T444" s="5">
        <f t="shared" si="50"/>
        <v>0</v>
      </c>
      <c r="U444" s="14">
        <f t="shared" si="51"/>
        <v>81.946461893999995</v>
      </c>
    </row>
    <row r="445" spans="1:21" ht="15.75" x14ac:dyDescent="0.25">
      <c r="A445" s="6" t="s">
        <v>56</v>
      </c>
      <c r="B445" s="10" t="s">
        <v>15</v>
      </c>
      <c r="C445" s="2" t="s">
        <v>75</v>
      </c>
      <c r="D445" s="3">
        <v>814</v>
      </c>
      <c r="E445" s="3">
        <v>8022</v>
      </c>
      <c r="F445" s="39">
        <v>0.71899999999999997</v>
      </c>
      <c r="G445" s="42">
        <v>0</v>
      </c>
      <c r="H445" s="45">
        <v>0</v>
      </c>
      <c r="I445" s="53">
        <f t="shared" si="45"/>
        <v>0</v>
      </c>
      <c r="J445" s="30">
        <v>240449</v>
      </c>
      <c r="K445" s="46"/>
      <c r="L445" s="56">
        <f t="shared" si="46"/>
        <v>172882.83100000001</v>
      </c>
      <c r="M445" s="8">
        <f t="shared" si="47"/>
        <v>172882.83100000001</v>
      </c>
      <c r="N445" s="35">
        <v>7.4250000000000002E-3</v>
      </c>
      <c r="O445" s="25">
        <f t="shared" si="48"/>
        <v>1283.6550201750001</v>
      </c>
      <c r="P445" s="30">
        <v>0</v>
      </c>
      <c r="Q445" s="45"/>
      <c r="R445" s="50">
        <f t="shared" si="49"/>
        <v>0</v>
      </c>
      <c r="S445" s="4">
        <v>7.8079999999999998E-3</v>
      </c>
      <c r="T445" s="5">
        <f t="shared" si="50"/>
        <v>0</v>
      </c>
      <c r="U445" s="14">
        <f t="shared" si="51"/>
        <v>1283.6550201750001</v>
      </c>
    </row>
    <row r="446" spans="1:21" ht="15.75" x14ac:dyDescent="0.25">
      <c r="A446" s="6" t="s">
        <v>56</v>
      </c>
      <c r="B446" s="10" t="s">
        <v>15</v>
      </c>
      <c r="C446" s="2" t="s">
        <v>67</v>
      </c>
      <c r="D446" s="3">
        <v>814</v>
      </c>
      <c r="E446" s="3">
        <v>8022</v>
      </c>
      <c r="F446" s="39">
        <v>0.71899999999999997</v>
      </c>
      <c r="G446" s="42">
        <v>0</v>
      </c>
      <c r="H446" s="45">
        <v>0</v>
      </c>
      <c r="I446" s="53">
        <f t="shared" si="45"/>
        <v>0</v>
      </c>
      <c r="J446" s="30">
        <v>240449</v>
      </c>
      <c r="K446" s="46"/>
      <c r="L446" s="56">
        <f t="shared" si="46"/>
        <v>172882.83100000001</v>
      </c>
      <c r="M446" s="8">
        <f t="shared" si="47"/>
        <v>172882.83100000001</v>
      </c>
      <c r="N446" s="35">
        <v>0</v>
      </c>
      <c r="O446" s="25">
        <f t="shared" si="48"/>
        <v>0</v>
      </c>
      <c r="P446" s="30">
        <v>0</v>
      </c>
      <c r="Q446" s="45"/>
      <c r="R446" s="50">
        <f t="shared" si="49"/>
        <v>0</v>
      </c>
      <c r="S446" s="4">
        <v>0</v>
      </c>
      <c r="T446" s="5">
        <f t="shared" si="50"/>
        <v>0</v>
      </c>
      <c r="U446" s="14">
        <f t="shared" si="51"/>
        <v>0</v>
      </c>
    </row>
    <row r="447" spans="1:21" ht="15.75" x14ac:dyDescent="0.25">
      <c r="A447" s="6" t="s">
        <v>56</v>
      </c>
      <c r="B447" s="10" t="s">
        <v>15</v>
      </c>
      <c r="C447" s="2" t="s">
        <v>68</v>
      </c>
      <c r="D447" s="3">
        <v>814</v>
      </c>
      <c r="E447" s="3">
        <v>8022</v>
      </c>
      <c r="F447" s="39">
        <v>0.71899999999999997</v>
      </c>
      <c r="G447" s="42">
        <v>0</v>
      </c>
      <c r="H447" s="45">
        <v>0</v>
      </c>
      <c r="I447" s="53">
        <f t="shared" si="45"/>
        <v>0</v>
      </c>
      <c r="J447" s="30">
        <v>240449</v>
      </c>
      <c r="K447" s="46"/>
      <c r="L447" s="56">
        <f t="shared" si="46"/>
        <v>172882.83100000001</v>
      </c>
      <c r="M447" s="8">
        <f t="shared" si="47"/>
        <v>172882.83100000001</v>
      </c>
      <c r="N447" s="35">
        <v>8.3999999999999995E-5</v>
      </c>
      <c r="O447" s="25">
        <f t="shared" si="48"/>
        <v>14.522157803999999</v>
      </c>
      <c r="P447" s="30">
        <v>0</v>
      </c>
      <c r="Q447" s="45"/>
      <c r="R447" s="50">
        <f t="shared" si="49"/>
        <v>0</v>
      </c>
      <c r="S447" s="4">
        <v>9.3999999999999994E-5</v>
      </c>
      <c r="T447" s="5">
        <f t="shared" si="50"/>
        <v>0</v>
      </c>
      <c r="U447" s="14">
        <f t="shared" si="51"/>
        <v>14.522157803999999</v>
      </c>
    </row>
    <row r="448" spans="1:21" ht="15.75" x14ac:dyDescent="0.25">
      <c r="A448" s="6" t="s">
        <v>56</v>
      </c>
      <c r="B448" s="10" t="s">
        <v>15</v>
      </c>
      <c r="C448" s="2" t="s">
        <v>69</v>
      </c>
      <c r="D448" s="3">
        <v>814</v>
      </c>
      <c r="E448" s="3">
        <v>8022</v>
      </c>
      <c r="F448" s="39">
        <v>0.71899999999999997</v>
      </c>
      <c r="G448" s="42">
        <v>0</v>
      </c>
      <c r="H448" s="45">
        <v>0</v>
      </c>
      <c r="I448" s="53">
        <f t="shared" si="45"/>
        <v>0</v>
      </c>
      <c r="J448" s="30">
        <v>240449</v>
      </c>
      <c r="K448" s="46"/>
      <c r="L448" s="56">
        <f t="shared" si="46"/>
        <v>172882.83100000001</v>
      </c>
      <c r="M448" s="8">
        <f t="shared" si="47"/>
        <v>172882.83100000001</v>
      </c>
      <c r="N448" s="35">
        <v>1.3200000000000001E-4</v>
      </c>
      <c r="O448" s="25">
        <f t="shared" si="48"/>
        <v>22.820533692000001</v>
      </c>
      <c r="P448" s="30">
        <v>0</v>
      </c>
      <c r="Q448" s="45"/>
      <c r="R448" s="50">
        <f t="shared" si="49"/>
        <v>0</v>
      </c>
      <c r="S448" s="4">
        <v>1.46E-4</v>
      </c>
      <c r="T448" s="5">
        <f t="shared" si="50"/>
        <v>0</v>
      </c>
      <c r="U448" s="14">
        <f t="shared" si="51"/>
        <v>22.820533692000001</v>
      </c>
    </row>
    <row r="449" spans="1:21" ht="15.75" x14ac:dyDescent="0.25">
      <c r="A449" s="6" t="s">
        <v>56</v>
      </c>
      <c r="B449" s="10" t="s">
        <v>15</v>
      </c>
      <c r="C449" s="2" t="s">
        <v>76</v>
      </c>
      <c r="D449" s="3">
        <v>814</v>
      </c>
      <c r="E449" s="3">
        <v>8022</v>
      </c>
      <c r="F449" s="39">
        <v>0.71899999999999997</v>
      </c>
      <c r="G449" s="42">
        <v>0</v>
      </c>
      <c r="H449" s="45">
        <v>0</v>
      </c>
      <c r="I449" s="53">
        <f t="shared" si="45"/>
        <v>0</v>
      </c>
      <c r="J449" s="30">
        <v>240449</v>
      </c>
      <c r="K449" s="46"/>
      <c r="L449" s="56">
        <f t="shared" si="46"/>
        <v>172882.83100000001</v>
      </c>
      <c r="M449" s="8">
        <f t="shared" si="47"/>
        <v>172882.83100000001</v>
      </c>
      <c r="N449" s="35">
        <v>2.6699999999999998E-4</v>
      </c>
      <c r="O449" s="25">
        <f t="shared" si="48"/>
        <v>46.159715876999996</v>
      </c>
      <c r="P449" s="30">
        <v>0</v>
      </c>
      <c r="Q449" s="45"/>
      <c r="R449" s="50">
        <f t="shared" si="49"/>
        <v>0</v>
      </c>
      <c r="S449" s="4">
        <v>2.9500000000000001E-4</v>
      </c>
      <c r="T449" s="5">
        <f t="shared" si="50"/>
        <v>0</v>
      </c>
      <c r="U449" s="14">
        <f t="shared" si="51"/>
        <v>46.159715876999996</v>
      </c>
    </row>
    <row r="450" spans="1:21" ht="15.75" x14ac:dyDescent="0.25">
      <c r="A450" s="6" t="s">
        <v>56</v>
      </c>
      <c r="B450" s="10" t="s">
        <v>15</v>
      </c>
      <c r="C450" s="2" t="s">
        <v>77</v>
      </c>
      <c r="D450" s="3">
        <v>814</v>
      </c>
      <c r="E450" s="3">
        <v>8022</v>
      </c>
      <c r="F450" s="39">
        <v>0.71899999999999997</v>
      </c>
      <c r="G450" s="42">
        <v>0</v>
      </c>
      <c r="H450" s="45">
        <v>0</v>
      </c>
      <c r="I450" s="53">
        <f t="shared" si="45"/>
        <v>0</v>
      </c>
      <c r="J450" s="30">
        <v>240449</v>
      </c>
      <c r="K450" s="46"/>
      <c r="L450" s="56">
        <f t="shared" si="46"/>
        <v>172882.83100000001</v>
      </c>
      <c r="M450" s="8">
        <f t="shared" si="47"/>
        <v>172882.83100000001</v>
      </c>
      <c r="N450" s="35">
        <v>2.3969999999999998E-3</v>
      </c>
      <c r="O450" s="25">
        <f t="shared" si="48"/>
        <v>414.40014590699997</v>
      </c>
      <c r="P450" s="30">
        <v>0</v>
      </c>
      <c r="Q450" s="45"/>
      <c r="R450" s="50">
        <f t="shared" si="49"/>
        <v>0</v>
      </c>
      <c r="S450" s="4">
        <v>2.6510000000000001E-3</v>
      </c>
      <c r="T450" s="5">
        <f t="shared" si="50"/>
        <v>0</v>
      </c>
      <c r="U450" s="14">
        <f t="shared" si="51"/>
        <v>414.40014590699997</v>
      </c>
    </row>
    <row r="451" spans="1:21" ht="15.75" x14ac:dyDescent="0.25">
      <c r="A451" s="6" t="s">
        <v>56</v>
      </c>
      <c r="B451" s="10" t="s">
        <v>15</v>
      </c>
      <c r="C451" s="2" t="s">
        <v>71</v>
      </c>
      <c r="D451" s="3">
        <v>814</v>
      </c>
      <c r="E451" s="3">
        <v>8022</v>
      </c>
      <c r="F451" s="39">
        <v>0.71899999999999997</v>
      </c>
      <c r="G451" s="42">
        <v>0</v>
      </c>
      <c r="H451" s="45">
        <v>0</v>
      </c>
      <c r="I451" s="53">
        <f t="shared" ref="I451:I514" si="52">(G451-H451)*F451</f>
        <v>0</v>
      </c>
      <c r="J451" s="30">
        <v>240449</v>
      </c>
      <c r="K451" s="46"/>
      <c r="L451" s="56">
        <f t="shared" ref="L451:L514" si="53">(J451-K451)*F451</f>
        <v>172882.83100000001</v>
      </c>
      <c r="M451" s="8">
        <f t="shared" ref="M451:M514" si="54">(G451-H451+J451-K451)*F451</f>
        <v>172882.83100000001</v>
      </c>
      <c r="N451" s="35">
        <v>8.2000000000000001E-5</v>
      </c>
      <c r="O451" s="25">
        <f t="shared" ref="O451:O514" si="55">M451*N451</f>
        <v>14.176392142000001</v>
      </c>
      <c r="P451" s="30">
        <v>0</v>
      </c>
      <c r="Q451" s="45"/>
      <c r="R451" s="50">
        <f t="shared" ref="R451:R514" si="56">+(P451-Q451)*F451</f>
        <v>0</v>
      </c>
      <c r="S451" s="4">
        <v>9.2E-5</v>
      </c>
      <c r="T451" s="5">
        <f t="shared" ref="T451:T514" si="57">R451*S451</f>
        <v>0</v>
      </c>
      <c r="U451" s="14">
        <f t="shared" ref="U451:U514" si="58">+O451+T451</f>
        <v>14.176392142000001</v>
      </c>
    </row>
    <row r="452" spans="1:21" ht="15.75" x14ac:dyDescent="0.25">
      <c r="A452" s="6" t="s">
        <v>56</v>
      </c>
      <c r="B452" s="10" t="s">
        <v>15</v>
      </c>
      <c r="C452" s="2" t="s">
        <v>72</v>
      </c>
      <c r="D452" s="3">
        <v>814</v>
      </c>
      <c r="E452" s="3">
        <v>8022</v>
      </c>
      <c r="F452" s="39">
        <v>0.71899999999999997</v>
      </c>
      <c r="G452" s="42">
        <v>0</v>
      </c>
      <c r="H452" s="45">
        <v>0</v>
      </c>
      <c r="I452" s="53">
        <f t="shared" si="52"/>
        <v>0</v>
      </c>
      <c r="J452" s="30">
        <v>240449</v>
      </c>
      <c r="K452" s="46"/>
      <c r="L452" s="56">
        <f t="shared" si="53"/>
        <v>172882.83100000001</v>
      </c>
      <c r="M452" s="8">
        <f t="shared" si="54"/>
        <v>172882.83100000001</v>
      </c>
      <c r="N452" s="35">
        <v>1.36E-4</v>
      </c>
      <c r="O452" s="25">
        <f t="shared" si="55"/>
        <v>23.512065016000001</v>
      </c>
      <c r="P452" s="30">
        <v>0</v>
      </c>
      <c r="Q452" s="45"/>
      <c r="R452" s="50">
        <f t="shared" si="56"/>
        <v>0</v>
      </c>
      <c r="S452" s="4">
        <v>1.35E-4</v>
      </c>
      <c r="T452" s="5">
        <f t="shared" si="57"/>
        <v>0</v>
      </c>
      <c r="U452" s="14">
        <f t="shared" si="58"/>
        <v>23.512065016000001</v>
      </c>
    </row>
    <row r="453" spans="1:21" ht="15.75" x14ac:dyDescent="0.25">
      <c r="A453" s="6" t="s">
        <v>56</v>
      </c>
      <c r="B453" s="10" t="s">
        <v>15</v>
      </c>
      <c r="C453" s="2" t="s">
        <v>73</v>
      </c>
      <c r="D453" s="3">
        <v>814</v>
      </c>
      <c r="E453" s="3">
        <v>8022</v>
      </c>
      <c r="F453" s="39">
        <v>0</v>
      </c>
      <c r="G453" s="42">
        <v>0</v>
      </c>
      <c r="H453" s="45">
        <v>0</v>
      </c>
      <c r="I453" s="53">
        <f t="shared" si="52"/>
        <v>0</v>
      </c>
      <c r="J453" s="30">
        <v>240449</v>
      </c>
      <c r="K453" s="46"/>
      <c r="L453" s="56">
        <f t="shared" si="53"/>
        <v>0</v>
      </c>
      <c r="M453" s="8">
        <f t="shared" si="54"/>
        <v>0</v>
      </c>
      <c r="N453" s="35">
        <v>1.2E-5</v>
      </c>
      <c r="O453" s="25">
        <f t="shared" si="55"/>
        <v>0</v>
      </c>
      <c r="P453" s="30">
        <v>0</v>
      </c>
      <c r="Q453" s="45"/>
      <c r="R453" s="50">
        <f t="shared" si="56"/>
        <v>0</v>
      </c>
      <c r="S453" s="4">
        <v>1.2E-5</v>
      </c>
      <c r="T453" s="5">
        <f t="shared" si="57"/>
        <v>0</v>
      </c>
      <c r="U453" s="14">
        <f t="shared" si="58"/>
        <v>0</v>
      </c>
    </row>
    <row r="454" spans="1:21" ht="15.75" x14ac:dyDescent="0.25">
      <c r="A454" s="6" t="s">
        <v>56</v>
      </c>
      <c r="B454" s="10" t="s">
        <v>15</v>
      </c>
      <c r="C454" s="2" t="s">
        <v>74</v>
      </c>
      <c r="D454" s="3">
        <v>814</v>
      </c>
      <c r="E454" s="3">
        <v>8022</v>
      </c>
      <c r="F454" s="39">
        <v>0</v>
      </c>
      <c r="G454" s="42">
        <v>0</v>
      </c>
      <c r="H454" s="45">
        <v>0</v>
      </c>
      <c r="I454" s="53">
        <f t="shared" si="52"/>
        <v>0</v>
      </c>
      <c r="J454" s="30">
        <v>240449</v>
      </c>
      <c r="K454" s="46"/>
      <c r="L454" s="56">
        <f t="shared" si="53"/>
        <v>0</v>
      </c>
      <c r="M454" s="8">
        <f t="shared" si="54"/>
        <v>0</v>
      </c>
      <c r="N454" s="35">
        <v>2.14E-4</v>
      </c>
      <c r="O454" s="25">
        <f t="shared" si="55"/>
        <v>0</v>
      </c>
      <c r="P454" s="30">
        <v>0</v>
      </c>
      <c r="Q454" s="45"/>
      <c r="R454" s="50">
        <f t="shared" si="56"/>
        <v>0</v>
      </c>
      <c r="S454" s="4">
        <v>2.4000000000000001E-4</v>
      </c>
      <c r="T454" s="5">
        <f t="shared" si="57"/>
        <v>0</v>
      </c>
      <c r="U454" s="14">
        <f t="shared" si="58"/>
        <v>0</v>
      </c>
    </row>
    <row r="455" spans="1:21" ht="15.75" x14ac:dyDescent="0.25">
      <c r="A455" s="6" t="s">
        <v>56</v>
      </c>
      <c r="B455" s="10" t="s">
        <v>15</v>
      </c>
      <c r="C455" s="2" t="s">
        <v>15</v>
      </c>
      <c r="D455" s="3">
        <v>814</v>
      </c>
      <c r="E455" s="3">
        <v>8022</v>
      </c>
      <c r="F455" s="39">
        <v>0.71899999999999997</v>
      </c>
      <c r="G455" s="42">
        <v>0</v>
      </c>
      <c r="H455" s="45">
        <v>0</v>
      </c>
      <c r="I455" s="53">
        <f t="shared" si="52"/>
        <v>0</v>
      </c>
      <c r="J455" s="30">
        <v>240449</v>
      </c>
      <c r="K455" s="46"/>
      <c r="L455" s="56">
        <f t="shared" si="53"/>
        <v>172882.83100000001</v>
      </c>
      <c r="M455" s="8">
        <f t="shared" si="54"/>
        <v>172882.83100000001</v>
      </c>
      <c r="N455" s="35">
        <v>0</v>
      </c>
      <c r="O455" s="25">
        <f t="shared" si="55"/>
        <v>0</v>
      </c>
      <c r="P455" s="30">
        <v>0</v>
      </c>
      <c r="Q455" s="45"/>
      <c r="R455" s="50">
        <f t="shared" si="56"/>
        <v>0</v>
      </c>
      <c r="S455" s="4">
        <v>0</v>
      </c>
      <c r="T455" s="5">
        <f t="shared" si="57"/>
        <v>0</v>
      </c>
      <c r="U455" s="14">
        <f t="shared" si="58"/>
        <v>0</v>
      </c>
    </row>
    <row r="456" spans="1:21" ht="15.75" x14ac:dyDescent="0.25">
      <c r="A456" s="6" t="s">
        <v>56</v>
      </c>
      <c r="B456" s="10" t="s">
        <v>15</v>
      </c>
      <c r="C456" s="2" t="s">
        <v>37</v>
      </c>
      <c r="D456" s="3">
        <v>814</v>
      </c>
      <c r="E456" s="3">
        <v>8022</v>
      </c>
      <c r="F456" s="39">
        <v>0.71899999999999997</v>
      </c>
      <c r="G456" s="42">
        <v>0</v>
      </c>
      <c r="H456" s="45">
        <v>0</v>
      </c>
      <c r="I456" s="53">
        <f t="shared" si="52"/>
        <v>0</v>
      </c>
      <c r="J456" s="30">
        <v>240449</v>
      </c>
      <c r="K456" s="46"/>
      <c r="L456" s="56">
        <f t="shared" si="53"/>
        <v>172882.83100000001</v>
      </c>
      <c r="M456" s="8">
        <f t="shared" si="54"/>
        <v>172882.83100000001</v>
      </c>
      <c r="N456" s="35">
        <v>2.1499999999999999E-4</v>
      </c>
      <c r="O456" s="25">
        <f t="shared" si="55"/>
        <v>37.169808664999998</v>
      </c>
      <c r="P456" s="30">
        <v>0</v>
      </c>
      <c r="Q456" s="45"/>
      <c r="R456" s="50">
        <f t="shared" si="56"/>
        <v>0</v>
      </c>
      <c r="S456" s="4">
        <v>2.41E-4</v>
      </c>
      <c r="T456" s="5">
        <f t="shared" si="57"/>
        <v>0</v>
      </c>
      <c r="U456" s="14">
        <f t="shared" si="58"/>
        <v>37.169808664999998</v>
      </c>
    </row>
    <row r="457" spans="1:21" ht="15.75" x14ac:dyDescent="0.25">
      <c r="A457" s="6" t="s">
        <v>56</v>
      </c>
      <c r="B457" s="10" t="s">
        <v>15</v>
      </c>
      <c r="C457" s="2" t="s">
        <v>30</v>
      </c>
      <c r="D457" s="3">
        <v>814</v>
      </c>
      <c r="E457" s="3">
        <v>8022</v>
      </c>
      <c r="F457" s="39">
        <v>0.71899999999999997</v>
      </c>
      <c r="G457" s="42">
        <v>0</v>
      </c>
      <c r="H457" s="45">
        <v>0</v>
      </c>
      <c r="I457" s="53">
        <f t="shared" si="52"/>
        <v>0</v>
      </c>
      <c r="J457" s="30">
        <v>240449</v>
      </c>
      <c r="K457" s="46"/>
      <c r="L457" s="56">
        <f t="shared" si="53"/>
        <v>172882.83100000001</v>
      </c>
      <c r="M457" s="8">
        <f t="shared" si="54"/>
        <v>172882.83100000001</v>
      </c>
      <c r="N457" s="35">
        <v>0</v>
      </c>
      <c r="O457" s="25">
        <f t="shared" si="55"/>
        <v>0</v>
      </c>
      <c r="P457" s="30">
        <v>0</v>
      </c>
      <c r="Q457" s="45"/>
      <c r="R457" s="50">
        <f t="shared" si="56"/>
        <v>0</v>
      </c>
      <c r="S457" s="4">
        <v>0</v>
      </c>
      <c r="T457" s="5">
        <f t="shared" si="57"/>
        <v>0</v>
      </c>
      <c r="U457" s="14">
        <f t="shared" si="58"/>
        <v>0</v>
      </c>
    </row>
    <row r="458" spans="1:21" ht="15.75" x14ac:dyDescent="0.25">
      <c r="A458" s="6" t="s">
        <v>56</v>
      </c>
      <c r="B458" s="10" t="s">
        <v>15</v>
      </c>
      <c r="C458" s="2" t="s">
        <v>31</v>
      </c>
      <c r="D458" s="3">
        <v>814</v>
      </c>
      <c r="E458" s="3">
        <v>8022</v>
      </c>
      <c r="F458" s="39">
        <v>0.71899999999999997</v>
      </c>
      <c r="G458" s="42">
        <v>0</v>
      </c>
      <c r="H458" s="45">
        <v>0</v>
      </c>
      <c r="I458" s="53">
        <f t="shared" si="52"/>
        <v>0</v>
      </c>
      <c r="J458" s="30">
        <v>240449</v>
      </c>
      <c r="K458" s="46"/>
      <c r="L458" s="56">
        <f t="shared" si="53"/>
        <v>172882.83100000001</v>
      </c>
      <c r="M458" s="8">
        <f t="shared" si="54"/>
        <v>172882.83100000001</v>
      </c>
      <c r="N458" s="35">
        <v>1.6000000000000001E-4</v>
      </c>
      <c r="O458" s="25">
        <f t="shared" si="55"/>
        <v>27.661252960000002</v>
      </c>
      <c r="P458" s="30">
        <v>0</v>
      </c>
      <c r="Q458" s="45"/>
      <c r="R458" s="50">
        <f t="shared" si="56"/>
        <v>0</v>
      </c>
      <c r="S458" s="4">
        <v>1.76E-4</v>
      </c>
      <c r="T458" s="5">
        <f t="shared" si="57"/>
        <v>0</v>
      </c>
      <c r="U458" s="14">
        <f t="shared" si="58"/>
        <v>27.661252960000002</v>
      </c>
    </row>
    <row r="459" spans="1:21" ht="15.75" x14ac:dyDescent="0.25">
      <c r="A459" s="6" t="s">
        <v>56</v>
      </c>
      <c r="B459" s="10" t="s">
        <v>15</v>
      </c>
      <c r="C459" s="2" t="s">
        <v>187</v>
      </c>
      <c r="D459" s="3">
        <v>814</v>
      </c>
      <c r="E459" s="3">
        <v>8022</v>
      </c>
      <c r="F459" s="39">
        <v>0.71899999999999997</v>
      </c>
      <c r="G459" s="42">
        <v>0</v>
      </c>
      <c r="H459" s="45">
        <v>0</v>
      </c>
      <c r="I459" s="53">
        <f t="shared" si="52"/>
        <v>0</v>
      </c>
      <c r="J459" s="30">
        <v>240449</v>
      </c>
      <c r="K459" s="46"/>
      <c r="L459" s="56">
        <f t="shared" si="53"/>
        <v>172882.83100000001</v>
      </c>
      <c r="M459" s="8">
        <f t="shared" si="54"/>
        <v>172882.83100000001</v>
      </c>
      <c r="N459" s="35">
        <v>4.6E-5</v>
      </c>
      <c r="O459" s="25">
        <f t="shared" si="55"/>
        <v>7.952610226</v>
      </c>
      <c r="P459" s="30">
        <v>0</v>
      </c>
      <c r="Q459" s="45"/>
      <c r="R459" s="50">
        <f t="shared" si="56"/>
        <v>0</v>
      </c>
      <c r="S459" s="4">
        <v>2.5999999999999998E-5</v>
      </c>
      <c r="T459" s="5">
        <f t="shared" si="57"/>
        <v>0</v>
      </c>
      <c r="U459" s="14">
        <f t="shared" si="58"/>
        <v>7.952610226</v>
      </c>
    </row>
    <row r="460" spans="1:21" ht="15.75" x14ac:dyDescent="0.25">
      <c r="A460" s="6" t="s">
        <v>56</v>
      </c>
      <c r="B460" s="10" t="s">
        <v>18</v>
      </c>
      <c r="C460" s="2" t="s">
        <v>64</v>
      </c>
      <c r="D460" s="3">
        <v>482</v>
      </c>
      <c r="E460" s="3">
        <v>8026</v>
      </c>
      <c r="F460" s="38">
        <v>1</v>
      </c>
      <c r="G460" s="42">
        <v>45952556</v>
      </c>
      <c r="H460" s="45">
        <v>19466489</v>
      </c>
      <c r="I460" s="53">
        <f t="shared" si="52"/>
        <v>26486067</v>
      </c>
      <c r="J460" s="30">
        <v>412365</v>
      </c>
      <c r="K460" s="46"/>
      <c r="L460" s="56">
        <f t="shared" si="53"/>
        <v>412365</v>
      </c>
      <c r="M460" s="8">
        <f t="shared" si="54"/>
        <v>26898432</v>
      </c>
      <c r="N460" s="35">
        <v>1.4239999999999999E-3</v>
      </c>
      <c r="O460" s="25">
        <f t="shared" si="55"/>
        <v>38303.367167999997</v>
      </c>
      <c r="P460" s="30">
        <v>1010085</v>
      </c>
      <c r="Q460" s="45">
        <v>534457</v>
      </c>
      <c r="R460" s="50">
        <f t="shared" si="56"/>
        <v>475628</v>
      </c>
      <c r="S460" s="4">
        <v>1.72E-3</v>
      </c>
      <c r="T460" s="5">
        <f t="shared" si="57"/>
        <v>818.08015999999998</v>
      </c>
      <c r="U460" s="14">
        <f t="shared" si="58"/>
        <v>39121.447327999995</v>
      </c>
    </row>
    <row r="461" spans="1:21" ht="15.75" x14ac:dyDescent="0.25">
      <c r="A461" s="6" t="s">
        <v>56</v>
      </c>
      <c r="B461" s="10" t="s">
        <v>18</v>
      </c>
      <c r="C461" s="2" t="s">
        <v>65</v>
      </c>
      <c r="D461" s="3">
        <v>482</v>
      </c>
      <c r="E461" s="3">
        <v>8026</v>
      </c>
      <c r="F461" s="38">
        <v>1</v>
      </c>
      <c r="G461" s="42">
        <v>45952556</v>
      </c>
      <c r="H461" s="45">
        <v>19466489</v>
      </c>
      <c r="I461" s="53">
        <f t="shared" si="52"/>
        <v>26486067</v>
      </c>
      <c r="J461" s="30">
        <v>412365</v>
      </c>
      <c r="K461" s="46"/>
      <c r="L461" s="56">
        <f t="shared" si="53"/>
        <v>412365</v>
      </c>
      <c r="M461" s="8">
        <f t="shared" si="54"/>
        <v>26898432</v>
      </c>
      <c r="N461" s="35">
        <v>1.4100000000000001E-4</v>
      </c>
      <c r="O461" s="25">
        <f t="shared" si="55"/>
        <v>3792.6789120000003</v>
      </c>
      <c r="P461" s="30">
        <v>1010085</v>
      </c>
      <c r="Q461" s="45">
        <v>534457</v>
      </c>
      <c r="R461" s="50">
        <f t="shared" si="56"/>
        <v>475628</v>
      </c>
      <c r="S461" s="4">
        <v>1.85E-4</v>
      </c>
      <c r="T461" s="5">
        <f t="shared" si="57"/>
        <v>87.99118</v>
      </c>
      <c r="U461" s="14">
        <f t="shared" si="58"/>
        <v>3880.6700920000003</v>
      </c>
    </row>
    <row r="462" spans="1:21" ht="15.75" x14ac:dyDescent="0.25">
      <c r="A462" s="6" t="s">
        <v>56</v>
      </c>
      <c r="B462" s="10" t="s">
        <v>18</v>
      </c>
      <c r="C462" s="2" t="s">
        <v>66</v>
      </c>
      <c r="D462" s="3">
        <v>482</v>
      </c>
      <c r="E462" s="3">
        <v>8026</v>
      </c>
      <c r="F462" s="38">
        <v>1</v>
      </c>
      <c r="G462" s="42">
        <v>45952556</v>
      </c>
      <c r="H462" s="45">
        <v>19466489</v>
      </c>
      <c r="I462" s="53">
        <f t="shared" si="52"/>
        <v>26486067</v>
      </c>
      <c r="J462" s="30">
        <v>412365</v>
      </c>
      <c r="K462" s="46"/>
      <c r="L462" s="56">
        <f t="shared" si="53"/>
        <v>412365</v>
      </c>
      <c r="M462" s="8">
        <f t="shared" si="54"/>
        <v>26898432</v>
      </c>
      <c r="N462" s="35">
        <v>4.7399999999999997E-4</v>
      </c>
      <c r="O462" s="25">
        <f t="shared" si="55"/>
        <v>12749.856768</v>
      </c>
      <c r="P462" s="30">
        <v>1010085</v>
      </c>
      <c r="Q462" s="45">
        <v>534457</v>
      </c>
      <c r="R462" s="50">
        <f t="shared" si="56"/>
        <v>475628</v>
      </c>
      <c r="S462" s="4">
        <v>4.5800000000000002E-4</v>
      </c>
      <c r="T462" s="5">
        <f t="shared" si="57"/>
        <v>217.83762400000001</v>
      </c>
      <c r="U462" s="14">
        <f t="shared" si="58"/>
        <v>12967.694391999999</v>
      </c>
    </row>
    <row r="463" spans="1:21" ht="15.75" x14ac:dyDescent="0.25">
      <c r="A463" s="6" t="s">
        <v>56</v>
      </c>
      <c r="B463" s="10" t="s">
        <v>18</v>
      </c>
      <c r="C463" s="2" t="s">
        <v>75</v>
      </c>
      <c r="D463" s="3">
        <v>482</v>
      </c>
      <c r="E463" s="3">
        <v>8026</v>
      </c>
      <c r="F463" s="38">
        <v>1</v>
      </c>
      <c r="G463" s="42">
        <v>45952556</v>
      </c>
      <c r="H463" s="45">
        <v>19466489</v>
      </c>
      <c r="I463" s="53">
        <f t="shared" si="52"/>
        <v>26486067</v>
      </c>
      <c r="J463" s="30">
        <v>412365</v>
      </c>
      <c r="K463" s="46"/>
      <c r="L463" s="56">
        <f t="shared" si="53"/>
        <v>412365</v>
      </c>
      <c r="M463" s="8">
        <f t="shared" si="54"/>
        <v>26898432</v>
      </c>
      <c r="N463" s="35">
        <v>7.4250000000000002E-3</v>
      </c>
      <c r="O463" s="25">
        <f t="shared" si="55"/>
        <v>199720.85760000002</v>
      </c>
      <c r="P463" s="30">
        <v>1010085</v>
      </c>
      <c r="Q463" s="45">
        <v>534457</v>
      </c>
      <c r="R463" s="50">
        <f t="shared" si="56"/>
        <v>475628</v>
      </c>
      <c r="S463" s="4">
        <v>7.8079999999999998E-3</v>
      </c>
      <c r="T463" s="5">
        <f t="shared" si="57"/>
        <v>3713.7034239999998</v>
      </c>
      <c r="U463" s="14">
        <f t="shared" si="58"/>
        <v>203434.56102400002</v>
      </c>
    </row>
    <row r="464" spans="1:21" ht="15.75" x14ac:dyDescent="0.25">
      <c r="A464" s="6" t="s">
        <v>56</v>
      </c>
      <c r="B464" s="10" t="s">
        <v>18</v>
      </c>
      <c r="C464" s="2" t="s">
        <v>67</v>
      </c>
      <c r="D464" s="3">
        <v>482</v>
      </c>
      <c r="E464" s="3">
        <v>8026</v>
      </c>
      <c r="F464" s="38">
        <v>1</v>
      </c>
      <c r="G464" s="42">
        <v>45952556</v>
      </c>
      <c r="H464" s="45">
        <v>19466489</v>
      </c>
      <c r="I464" s="53">
        <f t="shared" si="52"/>
        <v>26486067</v>
      </c>
      <c r="J464" s="30">
        <v>412365</v>
      </c>
      <c r="K464" s="46"/>
      <c r="L464" s="56">
        <f t="shared" si="53"/>
        <v>412365</v>
      </c>
      <c r="M464" s="8">
        <f t="shared" si="54"/>
        <v>26898432</v>
      </c>
      <c r="N464" s="35">
        <v>0</v>
      </c>
      <c r="O464" s="25">
        <f t="shared" si="55"/>
        <v>0</v>
      </c>
      <c r="P464" s="30">
        <v>1010085</v>
      </c>
      <c r="Q464" s="45">
        <v>534457</v>
      </c>
      <c r="R464" s="50">
        <f t="shared" si="56"/>
        <v>475628</v>
      </c>
      <c r="S464" s="4">
        <v>0</v>
      </c>
      <c r="T464" s="5">
        <f t="shared" si="57"/>
        <v>0</v>
      </c>
      <c r="U464" s="14">
        <f t="shared" si="58"/>
        <v>0</v>
      </c>
    </row>
    <row r="465" spans="1:21" ht="15.75" x14ac:dyDescent="0.25">
      <c r="A465" s="6" t="s">
        <v>56</v>
      </c>
      <c r="B465" s="10" t="s">
        <v>18</v>
      </c>
      <c r="C465" s="2" t="s">
        <v>68</v>
      </c>
      <c r="D465" s="3">
        <v>482</v>
      </c>
      <c r="E465" s="3">
        <v>8026</v>
      </c>
      <c r="F465" s="38">
        <v>1</v>
      </c>
      <c r="G465" s="42">
        <v>45952556</v>
      </c>
      <c r="H465" s="45">
        <v>19466489</v>
      </c>
      <c r="I465" s="53">
        <f t="shared" si="52"/>
        <v>26486067</v>
      </c>
      <c r="J465" s="30">
        <v>412365</v>
      </c>
      <c r="K465" s="46"/>
      <c r="L465" s="56">
        <f t="shared" si="53"/>
        <v>412365</v>
      </c>
      <c r="M465" s="8">
        <f t="shared" si="54"/>
        <v>26898432</v>
      </c>
      <c r="N465" s="35">
        <v>8.3999999999999995E-5</v>
      </c>
      <c r="O465" s="25">
        <f t="shared" si="55"/>
        <v>2259.468288</v>
      </c>
      <c r="P465" s="30">
        <v>1010085</v>
      </c>
      <c r="Q465" s="45">
        <v>534457</v>
      </c>
      <c r="R465" s="50">
        <f t="shared" si="56"/>
        <v>475628</v>
      </c>
      <c r="S465" s="4">
        <v>9.3999999999999994E-5</v>
      </c>
      <c r="T465" s="5">
        <f t="shared" si="57"/>
        <v>44.709032000000001</v>
      </c>
      <c r="U465" s="14">
        <f t="shared" si="58"/>
        <v>2304.1773200000002</v>
      </c>
    </row>
    <row r="466" spans="1:21" ht="15.75" x14ac:dyDescent="0.25">
      <c r="A466" s="6" t="s">
        <v>56</v>
      </c>
      <c r="B466" s="10" t="s">
        <v>18</v>
      </c>
      <c r="C466" s="2" t="s">
        <v>69</v>
      </c>
      <c r="D466" s="3">
        <v>482</v>
      </c>
      <c r="E466" s="3">
        <v>8026</v>
      </c>
      <c r="F466" s="38">
        <v>1</v>
      </c>
      <c r="G466" s="42">
        <v>45952556</v>
      </c>
      <c r="H466" s="45">
        <v>19466489</v>
      </c>
      <c r="I466" s="53">
        <f t="shared" si="52"/>
        <v>26486067</v>
      </c>
      <c r="J466" s="30">
        <v>412365</v>
      </c>
      <c r="K466" s="46"/>
      <c r="L466" s="56">
        <f t="shared" si="53"/>
        <v>412365</v>
      </c>
      <c r="M466" s="8">
        <f t="shared" si="54"/>
        <v>26898432</v>
      </c>
      <c r="N466" s="35">
        <v>1.3200000000000001E-4</v>
      </c>
      <c r="O466" s="25">
        <f t="shared" si="55"/>
        <v>3550.5930240000002</v>
      </c>
      <c r="P466" s="30">
        <v>1010085</v>
      </c>
      <c r="Q466" s="45">
        <v>534457</v>
      </c>
      <c r="R466" s="50">
        <f t="shared" si="56"/>
        <v>475628</v>
      </c>
      <c r="S466" s="4">
        <v>1.46E-4</v>
      </c>
      <c r="T466" s="5">
        <f t="shared" si="57"/>
        <v>69.441687999999999</v>
      </c>
      <c r="U466" s="14">
        <f t="shared" si="58"/>
        <v>3620.0347120000001</v>
      </c>
    </row>
    <row r="467" spans="1:21" ht="15.75" x14ac:dyDescent="0.25">
      <c r="A467" s="6" t="s">
        <v>56</v>
      </c>
      <c r="B467" s="10" t="s">
        <v>18</v>
      </c>
      <c r="C467" s="2" t="s">
        <v>76</v>
      </c>
      <c r="D467" s="3">
        <v>482</v>
      </c>
      <c r="E467" s="3">
        <v>8026</v>
      </c>
      <c r="F467" s="38">
        <v>1</v>
      </c>
      <c r="G467" s="42">
        <v>45952556</v>
      </c>
      <c r="H467" s="45">
        <v>19466489</v>
      </c>
      <c r="I467" s="53">
        <f t="shared" si="52"/>
        <v>26486067</v>
      </c>
      <c r="J467" s="30">
        <v>412365</v>
      </c>
      <c r="K467" s="46"/>
      <c r="L467" s="56">
        <f t="shared" si="53"/>
        <v>412365</v>
      </c>
      <c r="M467" s="8">
        <f t="shared" si="54"/>
        <v>26898432</v>
      </c>
      <c r="N467" s="35">
        <v>2.6699999999999998E-4</v>
      </c>
      <c r="O467" s="25">
        <f t="shared" si="55"/>
        <v>7181.8813439999994</v>
      </c>
      <c r="P467" s="30">
        <v>1010085</v>
      </c>
      <c r="Q467" s="45">
        <v>534457</v>
      </c>
      <c r="R467" s="50">
        <f t="shared" si="56"/>
        <v>475628</v>
      </c>
      <c r="S467" s="4">
        <v>2.9500000000000001E-4</v>
      </c>
      <c r="T467" s="5">
        <f t="shared" si="57"/>
        <v>140.31026</v>
      </c>
      <c r="U467" s="14">
        <f t="shared" si="58"/>
        <v>7322.1916039999996</v>
      </c>
    </row>
    <row r="468" spans="1:21" ht="15.75" x14ac:dyDescent="0.25">
      <c r="A468" s="6" t="s">
        <v>56</v>
      </c>
      <c r="B468" s="10" t="s">
        <v>18</v>
      </c>
      <c r="C468" s="2" t="s">
        <v>70</v>
      </c>
      <c r="D468" s="3">
        <v>482</v>
      </c>
      <c r="E468" s="3">
        <v>8026</v>
      </c>
      <c r="F468" s="38">
        <v>1</v>
      </c>
      <c r="G468" s="42">
        <v>45952556</v>
      </c>
      <c r="H468" s="45">
        <v>19466489</v>
      </c>
      <c r="I468" s="53">
        <f t="shared" si="52"/>
        <v>26486067</v>
      </c>
      <c r="J468" s="30">
        <v>412365</v>
      </c>
      <c r="K468" s="46"/>
      <c r="L468" s="56">
        <f t="shared" si="53"/>
        <v>412365</v>
      </c>
      <c r="M468" s="8">
        <f t="shared" si="54"/>
        <v>26898432</v>
      </c>
      <c r="N468" s="35">
        <v>5.0299999999999997E-4</v>
      </c>
      <c r="O468" s="25">
        <f t="shared" si="55"/>
        <v>13529.911296</v>
      </c>
      <c r="P468" s="30">
        <v>1010085</v>
      </c>
      <c r="Q468" s="45">
        <v>534457</v>
      </c>
      <c r="R468" s="50">
        <f t="shared" si="56"/>
        <v>475628</v>
      </c>
      <c r="S468" s="4">
        <v>5.6400000000000005E-4</v>
      </c>
      <c r="T468" s="5">
        <f t="shared" si="57"/>
        <v>268.25419200000005</v>
      </c>
      <c r="U468" s="14">
        <f t="shared" si="58"/>
        <v>13798.165488000001</v>
      </c>
    </row>
    <row r="469" spans="1:21" ht="15.75" x14ac:dyDescent="0.25">
      <c r="A469" s="6" t="s">
        <v>56</v>
      </c>
      <c r="B469" s="10" t="s">
        <v>18</v>
      </c>
      <c r="C469" s="2" t="s">
        <v>77</v>
      </c>
      <c r="D469" s="3">
        <v>482</v>
      </c>
      <c r="E469" s="3">
        <v>8026</v>
      </c>
      <c r="F469" s="38">
        <v>1</v>
      </c>
      <c r="G469" s="42">
        <v>45952556</v>
      </c>
      <c r="H469" s="45">
        <v>19466489</v>
      </c>
      <c r="I469" s="53">
        <f t="shared" si="52"/>
        <v>26486067</v>
      </c>
      <c r="J469" s="30">
        <v>412365</v>
      </c>
      <c r="K469" s="46"/>
      <c r="L469" s="56">
        <f t="shared" si="53"/>
        <v>412365</v>
      </c>
      <c r="M469" s="8">
        <f t="shared" si="54"/>
        <v>26898432</v>
      </c>
      <c r="N469" s="35">
        <v>2.3969999999999998E-3</v>
      </c>
      <c r="O469" s="25">
        <f t="shared" si="55"/>
        <v>64475.541503999993</v>
      </c>
      <c r="P469" s="30">
        <v>1010085</v>
      </c>
      <c r="Q469" s="45">
        <v>534457</v>
      </c>
      <c r="R469" s="50">
        <f t="shared" si="56"/>
        <v>475628</v>
      </c>
      <c r="S469" s="4">
        <v>2.6510000000000001E-3</v>
      </c>
      <c r="T469" s="5">
        <f t="shared" si="57"/>
        <v>1260.8898280000001</v>
      </c>
      <c r="U469" s="14">
        <f t="shared" si="58"/>
        <v>65736.431331999993</v>
      </c>
    </row>
    <row r="470" spans="1:21" ht="15.75" x14ac:dyDescent="0.25">
      <c r="A470" s="6" t="s">
        <v>56</v>
      </c>
      <c r="B470" s="10" t="s">
        <v>18</v>
      </c>
      <c r="C470" s="2" t="s">
        <v>71</v>
      </c>
      <c r="D470" s="3">
        <v>482</v>
      </c>
      <c r="E470" s="3">
        <v>8026</v>
      </c>
      <c r="F470" s="38">
        <v>1</v>
      </c>
      <c r="G470" s="42">
        <v>45952556</v>
      </c>
      <c r="H470" s="45">
        <v>19466489</v>
      </c>
      <c r="I470" s="53">
        <f t="shared" si="52"/>
        <v>26486067</v>
      </c>
      <c r="J470" s="30">
        <v>412365</v>
      </c>
      <c r="K470" s="46"/>
      <c r="L470" s="56">
        <f t="shared" si="53"/>
        <v>412365</v>
      </c>
      <c r="M470" s="8">
        <f t="shared" si="54"/>
        <v>26898432</v>
      </c>
      <c r="N470" s="35">
        <v>8.2000000000000001E-5</v>
      </c>
      <c r="O470" s="25">
        <f t="shared" si="55"/>
        <v>2205.6714240000001</v>
      </c>
      <c r="P470" s="30">
        <v>1010085</v>
      </c>
      <c r="Q470" s="45">
        <v>534457</v>
      </c>
      <c r="R470" s="50">
        <f t="shared" si="56"/>
        <v>475628</v>
      </c>
      <c r="S470" s="4">
        <v>9.2E-5</v>
      </c>
      <c r="T470" s="5">
        <f t="shared" si="57"/>
        <v>43.757776</v>
      </c>
      <c r="U470" s="14">
        <f t="shared" si="58"/>
        <v>2249.4292</v>
      </c>
    </row>
    <row r="471" spans="1:21" ht="15.75" x14ac:dyDescent="0.25">
      <c r="A471" s="6" t="s">
        <v>56</v>
      </c>
      <c r="B471" s="10" t="s">
        <v>18</v>
      </c>
      <c r="C471" s="2" t="s">
        <v>72</v>
      </c>
      <c r="D471" s="3">
        <v>482</v>
      </c>
      <c r="E471" s="3">
        <v>8026</v>
      </c>
      <c r="F471" s="38">
        <v>1</v>
      </c>
      <c r="G471" s="42">
        <v>45952556</v>
      </c>
      <c r="H471" s="45">
        <v>19466489</v>
      </c>
      <c r="I471" s="53">
        <f t="shared" si="52"/>
        <v>26486067</v>
      </c>
      <c r="J471" s="30">
        <v>412365</v>
      </c>
      <c r="K471" s="46"/>
      <c r="L471" s="56">
        <f t="shared" si="53"/>
        <v>412365</v>
      </c>
      <c r="M471" s="8">
        <f t="shared" si="54"/>
        <v>26898432</v>
      </c>
      <c r="N471" s="35">
        <v>1.36E-4</v>
      </c>
      <c r="O471" s="25">
        <f t="shared" si="55"/>
        <v>3658.1867520000001</v>
      </c>
      <c r="P471" s="30">
        <v>1010085</v>
      </c>
      <c r="Q471" s="45">
        <v>534457</v>
      </c>
      <c r="R471" s="50">
        <f t="shared" si="56"/>
        <v>475628</v>
      </c>
      <c r="S471" s="4">
        <v>1.35E-4</v>
      </c>
      <c r="T471" s="5">
        <f t="shared" si="57"/>
        <v>64.209779999999995</v>
      </c>
      <c r="U471" s="14">
        <f t="shared" si="58"/>
        <v>3722.3965320000002</v>
      </c>
    </row>
    <row r="472" spans="1:21" ht="15.75" x14ac:dyDescent="0.25">
      <c r="A472" s="6" t="s">
        <v>56</v>
      </c>
      <c r="B472" s="10" t="s">
        <v>18</v>
      </c>
      <c r="C472" s="2" t="s">
        <v>73</v>
      </c>
      <c r="D472" s="3">
        <v>482</v>
      </c>
      <c r="E472" s="3">
        <v>8026</v>
      </c>
      <c r="F472" s="38">
        <v>0</v>
      </c>
      <c r="G472" s="42">
        <v>45952556</v>
      </c>
      <c r="H472" s="45">
        <v>19466489</v>
      </c>
      <c r="I472" s="53">
        <f t="shared" si="52"/>
        <v>0</v>
      </c>
      <c r="J472" s="30">
        <v>412365</v>
      </c>
      <c r="K472" s="46"/>
      <c r="L472" s="56">
        <f t="shared" si="53"/>
        <v>0</v>
      </c>
      <c r="M472" s="8">
        <f t="shared" si="54"/>
        <v>0</v>
      </c>
      <c r="N472" s="35">
        <v>1.2E-5</v>
      </c>
      <c r="O472" s="25">
        <f t="shared" si="55"/>
        <v>0</v>
      </c>
      <c r="P472" s="30">
        <v>1010085</v>
      </c>
      <c r="Q472" s="45">
        <v>534457</v>
      </c>
      <c r="R472" s="50">
        <f t="shared" si="56"/>
        <v>0</v>
      </c>
      <c r="S472" s="4">
        <v>1.2E-5</v>
      </c>
      <c r="T472" s="5">
        <f t="shared" si="57"/>
        <v>0</v>
      </c>
      <c r="U472" s="14">
        <f t="shared" si="58"/>
        <v>0</v>
      </c>
    </row>
    <row r="473" spans="1:21" ht="15.75" x14ac:dyDescent="0.25">
      <c r="A473" s="6" t="s">
        <v>56</v>
      </c>
      <c r="B473" s="10" t="s">
        <v>18</v>
      </c>
      <c r="C473" s="2" t="s">
        <v>74</v>
      </c>
      <c r="D473" s="3">
        <v>482</v>
      </c>
      <c r="E473" s="3">
        <v>8026</v>
      </c>
      <c r="F473" s="38">
        <v>0</v>
      </c>
      <c r="G473" s="42">
        <v>45952556</v>
      </c>
      <c r="H473" s="45">
        <v>19466489</v>
      </c>
      <c r="I473" s="53">
        <f t="shared" si="52"/>
        <v>0</v>
      </c>
      <c r="J473" s="30">
        <v>412365</v>
      </c>
      <c r="K473" s="46"/>
      <c r="L473" s="56">
        <f t="shared" si="53"/>
        <v>0</v>
      </c>
      <c r="M473" s="8">
        <f t="shared" si="54"/>
        <v>0</v>
      </c>
      <c r="N473" s="35">
        <v>2.14E-4</v>
      </c>
      <c r="O473" s="25">
        <f t="shared" si="55"/>
        <v>0</v>
      </c>
      <c r="P473" s="30">
        <v>1010085</v>
      </c>
      <c r="Q473" s="45">
        <v>534457</v>
      </c>
      <c r="R473" s="50">
        <f t="shared" si="56"/>
        <v>0</v>
      </c>
      <c r="S473" s="4">
        <v>2.4000000000000001E-4</v>
      </c>
      <c r="T473" s="5">
        <f t="shared" si="57"/>
        <v>0</v>
      </c>
      <c r="U473" s="14">
        <f t="shared" si="58"/>
        <v>0</v>
      </c>
    </row>
    <row r="474" spans="1:21" ht="15.75" x14ac:dyDescent="0.25">
      <c r="A474" s="6" t="s">
        <v>56</v>
      </c>
      <c r="B474" s="10" t="s">
        <v>18</v>
      </c>
      <c r="C474" s="2" t="s">
        <v>37</v>
      </c>
      <c r="D474" s="3">
        <v>482</v>
      </c>
      <c r="E474" s="3">
        <v>8026</v>
      </c>
      <c r="F474" s="38">
        <v>1</v>
      </c>
      <c r="G474" s="42">
        <v>45952556</v>
      </c>
      <c r="H474" s="45">
        <v>19466489</v>
      </c>
      <c r="I474" s="53">
        <f t="shared" si="52"/>
        <v>26486067</v>
      </c>
      <c r="J474" s="30">
        <v>412365</v>
      </c>
      <c r="K474" s="46"/>
      <c r="L474" s="56">
        <f t="shared" si="53"/>
        <v>412365</v>
      </c>
      <c r="M474" s="8">
        <f t="shared" si="54"/>
        <v>26898432</v>
      </c>
      <c r="N474" s="35">
        <v>2.1499999999999999E-4</v>
      </c>
      <c r="O474" s="25">
        <f t="shared" si="55"/>
        <v>5783.1628799999999</v>
      </c>
      <c r="P474" s="30">
        <v>1010085</v>
      </c>
      <c r="Q474" s="45">
        <v>534457</v>
      </c>
      <c r="R474" s="50">
        <f t="shared" si="56"/>
        <v>475628</v>
      </c>
      <c r="S474" s="4">
        <v>2.41E-4</v>
      </c>
      <c r="T474" s="5">
        <f t="shared" si="57"/>
        <v>114.62634800000001</v>
      </c>
      <c r="U474" s="14">
        <f t="shared" si="58"/>
        <v>5897.7892279999996</v>
      </c>
    </row>
    <row r="475" spans="1:21" ht="15.75" x14ac:dyDescent="0.25">
      <c r="A475" s="6" t="s">
        <v>56</v>
      </c>
      <c r="B475" s="10" t="s">
        <v>18</v>
      </c>
      <c r="C475" s="2" t="s">
        <v>30</v>
      </c>
      <c r="D475" s="3">
        <v>482</v>
      </c>
      <c r="E475" s="3">
        <v>8026</v>
      </c>
      <c r="F475" s="38">
        <v>1</v>
      </c>
      <c r="G475" s="42">
        <v>45952556</v>
      </c>
      <c r="H475" s="45">
        <v>19466489</v>
      </c>
      <c r="I475" s="53">
        <f t="shared" si="52"/>
        <v>26486067</v>
      </c>
      <c r="J475" s="30">
        <v>412365</v>
      </c>
      <c r="K475" s="46"/>
      <c r="L475" s="56">
        <f t="shared" si="53"/>
        <v>412365</v>
      </c>
      <c r="M475" s="8">
        <f t="shared" si="54"/>
        <v>26898432</v>
      </c>
      <c r="N475" s="35">
        <v>0</v>
      </c>
      <c r="O475" s="25">
        <f t="shared" si="55"/>
        <v>0</v>
      </c>
      <c r="P475" s="30">
        <v>1010085</v>
      </c>
      <c r="Q475" s="45">
        <v>534457</v>
      </c>
      <c r="R475" s="50">
        <f t="shared" si="56"/>
        <v>475628</v>
      </c>
      <c r="S475" s="4">
        <v>0</v>
      </c>
      <c r="T475" s="5">
        <f t="shared" si="57"/>
        <v>0</v>
      </c>
      <c r="U475" s="14">
        <f t="shared" si="58"/>
        <v>0</v>
      </c>
    </row>
    <row r="476" spans="1:21" ht="15.75" x14ac:dyDescent="0.25">
      <c r="A476" s="6" t="s">
        <v>56</v>
      </c>
      <c r="B476" s="10" t="s">
        <v>18</v>
      </c>
      <c r="C476" s="2" t="s">
        <v>18</v>
      </c>
      <c r="D476" s="3">
        <v>482</v>
      </c>
      <c r="E476" s="3">
        <v>8026</v>
      </c>
      <c r="F476" s="38">
        <v>1</v>
      </c>
      <c r="G476" s="42">
        <v>45952556</v>
      </c>
      <c r="H476" s="45">
        <v>19466489</v>
      </c>
      <c r="I476" s="53">
        <f t="shared" si="52"/>
        <v>26486067</v>
      </c>
      <c r="J476" s="30">
        <v>412365</v>
      </c>
      <c r="K476" s="46"/>
      <c r="L476" s="56">
        <f t="shared" si="53"/>
        <v>412365</v>
      </c>
      <c r="M476" s="8">
        <f t="shared" si="54"/>
        <v>26898432</v>
      </c>
      <c r="N476" s="35">
        <v>0</v>
      </c>
      <c r="O476" s="25">
        <f t="shared" si="55"/>
        <v>0</v>
      </c>
      <c r="P476" s="30">
        <v>1010085</v>
      </c>
      <c r="Q476" s="45">
        <v>534457</v>
      </c>
      <c r="R476" s="50">
        <f t="shared" si="56"/>
        <v>475628</v>
      </c>
      <c r="S476" s="4">
        <v>0</v>
      </c>
      <c r="T476" s="5">
        <f t="shared" si="57"/>
        <v>0</v>
      </c>
      <c r="U476" s="14">
        <f t="shared" si="58"/>
        <v>0</v>
      </c>
    </row>
    <row r="477" spans="1:21" ht="15.75" x14ac:dyDescent="0.25">
      <c r="A477" s="6" t="s">
        <v>56</v>
      </c>
      <c r="B477" s="10" t="s">
        <v>18</v>
      </c>
      <c r="C477" s="2" t="s">
        <v>31</v>
      </c>
      <c r="D477" s="3">
        <v>482</v>
      </c>
      <c r="E477" s="3">
        <v>8026</v>
      </c>
      <c r="F477" s="38">
        <v>1</v>
      </c>
      <c r="G477" s="42">
        <v>45952556</v>
      </c>
      <c r="H477" s="45">
        <v>19466489</v>
      </c>
      <c r="I477" s="53">
        <f t="shared" si="52"/>
        <v>26486067</v>
      </c>
      <c r="J477" s="30">
        <v>412365</v>
      </c>
      <c r="K477" s="46"/>
      <c r="L477" s="56">
        <f t="shared" si="53"/>
        <v>412365</v>
      </c>
      <c r="M477" s="8">
        <f t="shared" si="54"/>
        <v>26898432</v>
      </c>
      <c r="N477" s="35">
        <v>1.6000000000000001E-4</v>
      </c>
      <c r="O477" s="25">
        <f t="shared" si="55"/>
        <v>4303.7491200000004</v>
      </c>
      <c r="P477" s="30">
        <v>1010085</v>
      </c>
      <c r="Q477" s="45">
        <v>534457</v>
      </c>
      <c r="R477" s="50">
        <f t="shared" si="56"/>
        <v>475628</v>
      </c>
      <c r="S477" s="4">
        <v>1.76E-4</v>
      </c>
      <c r="T477" s="5">
        <f t="shared" si="57"/>
        <v>83.710527999999996</v>
      </c>
      <c r="U477" s="14">
        <f t="shared" si="58"/>
        <v>4387.459648</v>
      </c>
    </row>
    <row r="478" spans="1:21" ht="15.75" x14ac:dyDescent="0.25">
      <c r="A478" s="6" t="s">
        <v>56</v>
      </c>
      <c r="B478" s="10" t="s">
        <v>18</v>
      </c>
      <c r="C478" s="2" t="s">
        <v>187</v>
      </c>
      <c r="D478" s="3">
        <v>482</v>
      </c>
      <c r="E478" s="3">
        <v>8026</v>
      </c>
      <c r="F478" s="38">
        <v>1</v>
      </c>
      <c r="G478" s="42">
        <v>45952556</v>
      </c>
      <c r="H478" s="45">
        <v>19466489</v>
      </c>
      <c r="I478" s="53">
        <f t="shared" si="52"/>
        <v>26486067</v>
      </c>
      <c r="J478" s="30">
        <v>412365</v>
      </c>
      <c r="K478" s="46"/>
      <c r="L478" s="56">
        <f t="shared" si="53"/>
        <v>412365</v>
      </c>
      <c r="M478" s="8">
        <f t="shared" si="54"/>
        <v>26898432</v>
      </c>
      <c r="N478" s="35">
        <v>4.6E-5</v>
      </c>
      <c r="O478" s="25">
        <f t="shared" si="55"/>
        <v>1237.3278720000001</v>
      </c>
      <c r="P478" s="30">
        <v>1010085</v>
      </c>
      <c r="Q478" s="45">
        <v>534457</v>
      </c>
      <c r="R478" s="50">
        <f t="shared" si="56"/>
        <v>475628</v>
      </c>
      <c r="S478" s="4">
        <v>2.5999999999999998E-5</v>
      </c>
      <c r="T478" s="5">
        <f t="shared" si="57"/>
        <v>12.366327999999999</v>
      </c>
      <c r="U478" s="14">
        <f t="shared" si="58"/>
        <v>1249.6942000000001</v>
      </c>
    </row>
    <row r="479" spans="1:21" ht="15.75" x14ac:dyDescent="0.25">
      <c r="A479" s="6" t="s">
        <v>56</v>
      </c>
      <c r="B479" s="10" t="s">
        <v>18</v>
      </c>
      <c r="C479" s="2" t="s">
        <v>64</v>
      </c>
      <c r="D479" s="3">
        <v>876</v>
      </c>
      <c r="E479" s="3">
        <v>8026</v>
      </c>
      <c r="F479" s="38">
        <v>1</v>
      </c>
      <c r="G479" s="42">
        <v>0</v>
      </c>
      <c r="H479" s="45"/>
      <c r="I479" s="53">
        <f t="shared" si="52"/>
        <v>0</v>
      </c>
      <c r="J479" s="30">
        <v>292219</v>
      </c>
      <c r="K479" s="46"/>
      <c r="L479" s="56">
        <f t="shared" si="53"/>
        <v>292219</v>
      </c>
      <c r="M479" s="8">
        <f t="shared" si="54"/>
        <v>292219</v>
      </c>
      <c r="N479" s="35">
        <v>1.4239999999999999E-3</v>
      </c>
      <c r="O479" s="25">
        <f t="shared" si="55"/>
        <v>416.11985599999997</v>
      </c>
      <c r="P479" s="30">
        <v>0</v>
      </c>
      <c r="Q479" s="45"/>
      <c r="R479" s="50">
        <f t="shared" si="56"/>
        <v>0</v>
      </c>
      <c r="S479" s="4">
        <v>1.72E-3</v>
      </c>
      <c r="T479" s="5">
        <f t="shared" si="57"/>
        <v>0</v>
      </c>
      <c r="U479" s="14">
        <f t="shared" si="58"/>
        <v>416.11985599999997</v>
      </c>
    </row>
    <row r="480" spans="1:21" ht="15.75" x14ac:dyDescent="0.25">
      <c r="A480" s="6" t="s">
        <v>56</v>
      </c>
      <c r="B480" s="10" t="s">
        <v>18</v>
      </c>
      <c r="C480" s="2" t="s">
        <v>65</v>
      </c>
      <c r="D480" s="3">
        <v>876</v>
      </c>
      <c r="E480" s="3">
        <v>8026</v>
      </c>
      <c r="F480" s="38">
        <v>1</v>
      </c>
      <c r="G480" s="42">
        <v>0</v>
      </c>
      <c r="H480" s="45"/>
      <c r="I480" s="53">
        <f t="shared" si="52"/>
        <v>0</v>
      </c>
      <c r="J480" s="30">
        <v>292219</v>
      </c>
      <c r="K480" s="46"/>
      <c r="L480" s="56">
        <f t="shared" si="53"/>
        <v>292219</v>
      </c>
      <c r="M480" s="8">
        <f t="shared" si="54"/>
        <v>292219</v>
      </c>
      <c r="N480" s="35">
        <v>1.4100000000000001E-4</v>
      </c>
      <c r="O480" s="25">
        <f t="shared" si="55"/>
        <v>41.202879000000003</v>
      </c>
      <c r="P480" s="30">
        <v>0</v>
      </c>
      <c r="Q480" s="45"/>
      <c r="R480" s="50">
        <f t="shared" si="56"/>
        <v>0</v>
      </c>
      <c r="S480" s="4">
        <v>1.85E-4</v>
      </c>
      <c r="T480" s="5">
        <f t="shared" si="57"/>
        <v>0</v>
      </c>
      <c r="U480" s="14">
        <f t="shared" si="58"/>
        <v>41.202879000000003</v>
      </c>
    </row>
    <row r="481" spans="1:21" ht="15.75" x14ac:dyDescent="0.25">
      <c r="A481" s="6" t="s">
        <v>56</v>
      </c>
      <c r="B481" s="10" t="s">
        <v>18</v>
      </c>
      <c r="C481" s="2" t="s">
        <v>66</v>
      </c>
      <c r="D481" s="3">
        <v>876</v>
      </c>
      <c r="E481" s="3">
        <v>8026</v>
      </c>
      <c r="F481" s="38">
        <v>1</v>
      </c>
      <c r="G481" s="42">
        <v>0</v>
      </c>
      <c r="H481" s="45"/>
      <c r="I481" s="53">
        <f t="shared" si="52"/>
        <v>0</v>
      </c>
      <c r="J481" s="30">
        <v>292219</v>
      </c>
      <c r="K481" s="46"/>
      <c r="L481" s="56">
        <f t="shared" si="53"/>
        <v>292219</v>
      </c>
      <c r="M481" s="8">
        <f t="shared" si="54"/>
        <v>292219</v>
      </c>
      <c r="N481" s="35">
        <v>4.7399999999999997E-4</v>
      </c>
      <c r="O481" s="25">
        <f t="shared" si="55"/>
        <v>138.51180599999998</v>
      </c>
      <c r="P481" s="30">
        <v>0</v>
      </c>
      <c r="Q481" s="45"/>
      <c r="R481" s="50">
        <f t="shared" si="56"/>
        <v>0</v>
      </c>
      <c r="S481" s="4">
        <v>4.5800000000000002E-4</v>
      </c>
      <c r="T481" s="5">
        <f t="shared" si="57"/>
        <v>0</v>
      </c>
      <c r="U481" s="14">
        <f t="shared" si="58"/>
        <v>138.51180599999998</v>
      </c>
    </row>
    <row r="482" spans="1:21" ht="15.75" x14ac:dyDescent="0.25">
      <c r="A482" s="6" t="s">
        <v>56</v>
      </c>
      <c r="B482" s="10" t="s">
        <v>18</v>
      </c>
      <c r="C482" s="2" t="s">
        <v>75</v>
      </c>
      <c r="D482" s="3">
        <v>876</v>
      </c>
      <c r="E482" s="3">
        <v>8026</v>
      </c>
      <c r="F482" s="38">
        <v>1</v>
      </c>
      <c r="G482" s="42">
        <v>0</v>
      </c>
      <c r="H482" s="45"/>
      <c r="I482" s="53">
        <f t="shared" si="52"/>
        <v>0</v>
      </c>
      <c r="J482" s="30">
        <v>292219</v>
      </c>
      <c r="K482" s="46"/>
      <c r="L482" s="56">
        <f t="shared" si="53"/>
        <v>292219</v>
      </c>
      <c r="M482" s="8">
        <f t="shared" si="54"/>
        <v>292219</v>
      </c>
      <c r="N482" s="35">
        <v>7.4250000000000002E-3</v>
      </c>
      <c r="O482" s="25">
        <f t="shared" si="55"/>
        <v>2169.726075</v>
      </c>
      <c r="P482" s="30">
        <v>0</v>
      </c>
      <c r="Q482" s="45"/>
      <c r="R482" s="50">
        <f t="shared" si="56"/>
        <v>0</v>
      </c>
      <c r="S482" s="4">
        <v>7.8079999999999998E-3</v>
      </c>
      <c r="T482" s="5">
        <f t="shared" si="57"/>
        <v>0</v>
      </c>
      <c r="U482" s="14">
        <f t="shared" si="58"/>
        <v>2169.726075</v>
      </c>
    </row>
    <row r="483" spans="1:21" ht="15.75" x14ac:dyDescent="0.25">
      <c r="A483" s="6" t="s">
        <v>56</v>
      </c>
      <c r="B483" s="10" t="s">
        <v>18</v>
      </c>
      <c r="C483" s="2" t="s">
        <v>67</v>
      </c>
      <c r="D483" s="3">
        <v>876</v>
      </c>
      <c r="E483" s="3">
        <v>8026</v>
      </c>
      <c r="F483" s="38">
        <v>1</v>
      </c>
      <c r="G483" s="42">
        <v>0</v>
      </c>
      <c r="H483" s="45"/>
      <c r="I483" s="53">
        <f t="shared" si="52"/>
        <v>0</v>
      </c>
      <c r="J483" s="30">
        <v>292219</v>
      </c>
      <c r="K483" s="46"/>
      <c r="L483" s="56">
        <f t="shared" si="53"/>
        <v>292219</v>
      </c>
      <c r="M483" s="8">
        <f t="shared" si="54"/>
        <v>292219</v>
      </c>
      <c r="N483" s="35">
        <v>0</v>
      </c>
      <c r="O483" s="25">
        <f t="shared" si="55"/>
        <v>0</v>
      </c>
      <c r="P483" s="30">
        <v>0</v>
      </c>
      <c r="Q483" s="45"/>
      <c r="R483" s="50">
        <f t="shared" si="56"/>
        <v>0</v>
      </c>
      <c r="S483" s="4">
        <v>0</v>
      </c>
      <c r="T483" s="5">
        <f t="shared" si="57"/>
        <v>0</v>
      </c>
      <c r="U483" s="14">
        <f t="shared" si="58"/>
        <v>0</v>
      </c>
    </row>
    <row r="484" spans="1:21" ht="15.75" x14ac:dyDescent="0.25">
      <c r="A484" s="6" t="s">
        <v>56</v>
      </c>
      <c r="B484" s="10" t="s">
        <v>18</v>
      </c>
      <c r="C484" s="2" t="s">
        <v>68</v>
      </c>
      <c r="D484" s="3">
        <v>876</v>
      </c>
      <c r="E484" s="3">
        <v>8026</v>
      </c>
      <c r="F484" s="38">
        <v>1</v>
      </c>
      <c r="G484" s="42">
        <v>0</v>
      </c>
      <c r="H484" s="45"/>
      <c r="I484" s="53">
        <f t="shared" si="52"/>
        <v>0</v>
      </c>
      <c r="J484" s="30">
        <v>292219</v>
      </c>
      <c r="K484" s="46"/>
      <c r="L484" s="56">
        <f t="shared" si="53"/>
        <v>292219</v>
      </c>
      <c r="M484" s="8">
        <f t="shared" si="54"/>
        <v>292219</v>
      </c>
      <c r="N484" s="35">
        <v>8.3999999999999995E-5</v>
      </c>
      <c r="O484" s="25">
        <f t="shared" si="55"/>
        <v>24.546395999999998</v>
      </c>
      <c r="P484" s="30">
        <v>0</v>
      </c>
      <c r="Q484" s="45"/>
      <c r="R484" s="50">
        <f t="shared" si="56"/>
        <v>0</v>
      </c>
      <c r="S484" s="4">
        <v>9.3999999999999994E-5</v>
      </c>
      <c r="T484" s="5">
        <f t="shared" si="57"/>
        <v>0</v>
      </c>
      <c r="U484" s="14">
        <f t="shared" si="58"/>
        <v>24.546395999999998</v>
      </c>
    </row>
    <row r="485" spans="1:21" ht="15.75" x14ac:dyDescent="0.25">
      <c r="A485" s="6" t="s">
        <v>56</v>
      </c>
      <c r="B485" s="10" t="s">
        <v>18</v>
      </c>
      <c r="C485" s="2" t="s">
        <v>69</v>
      </c>
      <c r="D485" s="3">
        <v>876</v>
      </c>
      <c r="E485" s="3">
        <v>8026</v>
      </c>
      <c r="F485" s="38">
        <v>1</v>
      </c>
      <c r="G485" s="42">
        <v>0</v>
      </c>
      <c r="H485" s="45"/>
      <c r="I485" s="53">
        <f t="shared" si="52"/>
        <v>0</v>
      </c>
      <c r="J485" s="30">
        <v>292219</v>
      </c>
      <c r="K485" s="46"/>
      <c r="L485" s="56">
        <f t="shared" si="53"/>
        <v>292219</v>
      </c>
      <c r="M485" s="8">
        <f t="shared" si="54"/>
        <v>292219</v>
      </c>
      <c r="N485" s="35">
        <v>1.3200000000000001E-4</v>
      </c>
      <c r="O485" s="25">
        <f t="shared" si="55"/>
        <v>38.572908000000005</v>
      </c>
      <c r="P485" s="30">
        <v>0</v>
      </c>
      <c r="Q485" s="45"/>
      <c r="R485" s="50">
        <f t="shared" si="56"/>
        <v>0</v>
      </c>
      <c r="S485" s="4">
        <v>1.46E-4</v>
      </c>
      <c r="T485" s="5">
        <f t="shared" si="57"/>
        <v>0</v>
      </c>
      <c r="U485" s="14">
        <f t="shared" si="58"/>
        <v>38.572908000000005</v>
      </c>
    </row>
    <row r="486" spans="1:21" ht="15.75" x14ac:dyDescent="0.25">
      <c r="A486" s="6" t="s">
        <v>56</v>
      </c>
      <c r="B486" s="10" t="s">
        <v>18</v>
      </c>
      <c r="C486" s="2" t="s">
        <v>76</v>
      </c>
      <c r="D486" s="3">
        <v>876</v>
      </c>
      <c r="E486" s="3">
        <v>8026</v>
      </c>
      <c r="F486" s="38">
        <v>1</v>
      </c>
      <c r="G486" s="42">
        <v>0</v>
      </c>
      <c r="H486" s="45"/>
      <c r="I486" s="53">
        <f t="shared" si="52"/>
        <v>0</v>
      </c>
      <c r="J486" s="30">
        <v>292219</v>
      </c>
      <c r="K486" s="46"/>
      <c r="L486" s="56">
        <f t="shared" si="53"/>
        <v>292219</v>
      </c>
      <c r="M486" s="8">
        <f t="shared" si="54"/>
        <v>292219</v>
      </c>
      <c r="N486" s="35">
        <v>2.6699999999999998E-4</v>
      </c>
      <c r="O486" s="25">
        <f t="shared" si="55"/>
        <v>78.022472999999991</v>
      </c>
      <c r="P486" s="30">
        <v>0</v>
      </c>
      <c r="Q486" s="45"/>
      <c r="R486" s="50">
        <f t="shared" si="56"/>
        <v>0</v>
      </c>
      <c r="S486" s="4">
        <v>2.9500000000000001E-4</v>
      </c>
      <c r="T486" s="5">
        <f t="shared" si="57"/>
        <v>0</v>
      </c>
      <c r="U486" s="14">
        <f t="shared" si="58"/>
        <v>78.022472999999991</v>
      </c>
    </row>
    <row r="487" spans="1:21" ht="15.75" x14ac:dyDescent="0.25">
      <c r="A487" s="6" t="s">
        <v>56</v>
      </c>
      <c r="B487" s="10" t="s">
        <v>18</v>
      </c>
      <c r="C487" s="2" t="s">
        <v>77</v>
      </c>
      <c r="D487" s="3">
        <v>876</v>
      </c>
      <c r="E487" s="3">
        <v>8026</v>
      </c>
      <c r="F487" s="38">
        <v>1</v>
      </c>
      <c r="G487" s="42">
        <v>0</v>
      </c>
      <c r="H487" s="45"/>
      <c r="I487" s="53">
        <f t="shared" si="52"/>
        <v>0</v>
      </c>
      <c r="J487" s="30">
        <v>292219</v>
      </c>
      <c r="K487" s="46"/>
      <c r="L487" s="56">
        <f t="shared" si="53"/>
        <v>292219</v>
      </c>
      <c r="M487" s="8">
        <f t="shared" si="54"/>
        <v>292219</v>
      </c>
      <c r="N487" s="35">
        <v>2.3969999999999998E-3</v>
      </c>
      <c r="O487" s="25">
        <f t="shared" si="55"/>
        <v>700.44894299999999</v>
      </c>
      <c r="P487" s="30">
        <v>0</v>
      </c>
      <c r="Q487" s="45"/>
      <c r="R487" s="50">
        <f t="shared" si="56"/>
        <v>0</v>
      </c>
      <c r="S487" s="4">
        <v>2.6510000000000001E-3</v>
      </c>
      <c r="T487" s="5">
        <f t="shared" si="57"/>
        <v>0</v>
      </c>
      <c r="U487" s="14">
        <f t="shared" si="58"/>
        <v>700.44894299999999</v>
      </c>
    </row>
    <row r="488" spans="1:21" ht="15.75" x14ac:dyDescent="0.25">
      <c r="A488" s="6" t="s">
        <v>56</v>
      </c>
      <c r="B488" s="10" t="s">
        <v>18</v>
      </c>
      <c r="C488" s="2" t="s">
        <v>71</v>
      </c>
      <c r="D488" s="3">
        <v>876</v>
      </c>
      <c r="E488" s="3">
        <v>8026</v>
      </c>
      <c r="F488" s="38">
        <v>1</v>
      </c>
      <c r="G488" s="42">
        <v>0</v>
      </c>
      <c r="H488" s="45"/>
      <c r="I488" s="53">
        <f t="shared" si="52"/>
        <v>0</v>
      </c>
      <c r="J488" s="30">
        <v>292219</v>
      </c>
      <c r="K488" s="46"/>
      <c r="L488" s="56">
        <f t="shared" si="53"/>
        <v>292219</v>
      </c>
      <c r="M488" s="8">
        <f t="shared" si="54"/>
        <v>292219</v>
      </c>
      <c r="N488" s="35">
        <v>8.2000000000000001E-5</v>
      </c>
      <c r="O488" s="25">
        <f t="shared" si="55"/>
        <v>23.961957999999999</v>
      </c>
      <c r="P488" s="30">
        <v>0</v>
      </c>
      <c r="Q488" s="45"/>
      <c r="R488" s="50">
        <f t="shared" si="56"/>
        <v>0</v>
      </c>
      <c r="S488" s="4">
        <v>9.2E-5</v>
      </c>
      <c r="T488" s="5">
        <f t="shared" si="57"/>
        <v>0</v>
      </c>
      <c r="U488" s="14">
        <f t="shared" si="58"/>
        <v>23.961957999999999</v>
      </c>
    </row>
    <row r="489" spans="1:21" ht="15.75" x14ac:dyDescent="0.25">
      <c r="A489" s="6" t="s">
        <v>56</v>
      </c>
      <c r="B489" s="10" t="s">
        <v>18</v>
      </c>
      <c r="C489" s="2" t="s">
        <v>72</v>
      </c>
      <c r="D489" s="3">
        <v>876</v>
      </c>
      <c r="E489" s="3">
        <v>8026</v>
      </c>
      <c r="F489" s="38">
        <v>1</v>
      </c>
      <c r="G489" s="42">
        <v>0</v>
      </c>
      <c r="H489" s="45"/>
      <c r="I489" s="53">
        <f t="shared" si="52"/>
        <v>0</v>
      </c>
      <c r="J489" s="30">
        <v>292219</v>
      </c>
      <c r="K489" s="46"/>
      <c r="L489" s="56">
        <f t="shared" si="53"/>
        <v>292219</v>
      </c>
      <c r="M489" s="8">
        <f t="shared" si="54"/>
        <v>292219</v>
      </c>
      <c r="N489" s="35">
        <v>1.36E-4</v>
      </c>
      <c r="O489" s="25">
        <f t="shared" si="55"/>
        <v>39.741784000000003</v>
      </c>
      <c r="P489" s="30">
        <v>0</v>
      </c>
      <c r="Q489" s="45"/>
      <c r="R489" s="50">
        <f t="shared" si="56"/>
        <v>0</v>
      </c>
      <c r="S489" s="4">
        <v>1.35E-4</v>
      </c>
      <c r="T489" s="5">
        <f t="shared" si="57"/>
        <v>0</v>
      </c>
      <c r="U489" s="14">
        <f t="shared" si="58"/>
        <v>39.741784000000003</v>
      </c>
    </row>
    <row r="490" spans="1:21" ht="15.75" x14ac:dyDescent="0.25">
      <c r="A490" s="6" t="s">
        <v>56</v>
      </c>
      <c r="B490" s="10" t="s">
        <v>18</v>
      </c>
      <c r="C490" s="2" t="s">
        <v>73</v>
      </c>
      <c r="D490" s="3">
        <v>876</v>
      </c>
      <c r="E490" s="3">
        <v>8026</v>
      </c>
      <c r="F490" s="38">
        <v>0</v>
      </c>
      <c r="G490" s="42">
        <v>0</v>
      </c>
      <c r="H490" s="45"/>
      <c r="I490" s="53">
        <f t="shared" si="52"/>
        <v>0</v>
      </c>
      <c r="J490" s="30">
        <v>292219</v>
      </c>
      <c r="K490" s="46"/>
      <c r="L490" s="56">
        <f t="shared" si="53"/>
        <v>0</v>
      </c>
      <c r="M490" s="8">
        <f t="shared" si="54"/>
        <v>0</v>
      </c>
      <c r="N490" s="35">
        <v>1.2E-5</v>
      </c>
      <c r="O490" s="25">
        <f t="shared" si="55"/>
        <v>0</v>
      </c>
      <c r="P490" s="30">
        <v>0</v>
      </c>
      <c r="Q490" s="45"/>
      <c r="R490" s="50">
        <f t="shared" si="56"/>
        <v>0</v>
      </c>
      <c r="S490" s="4">
        <v>1.2E-5</v>
      </c>
      <c r="T490" s="5">
        <f t="shared" si="57"/>
        <v>0</v>
      </c>
      <c r="U490" s="14">
        <f t="shared" si="58"/>
        <v>0</v>
      </c>
    </row>
    <row r="491" spans="1:21" ht="15.75" x14ac:dyDescent="0.25">
      <c r="A491" s="6" t="s">
        <v>56</v>
      </c>
      <c r="B491" s="10" t="s">
        <v>18</v>
      </c>
      <c r="C491" s="2" t="s">
        <v>74</v>
      </c>
      <c r="D491" s="3">
        <v>876</v>
      </c>
      <c r="E491" s="3">
        <v>8026</v>
      </c>
      <c r="F491" s="38">
        <v>0</v>
      </c>
      <c r="G491" s="42">
        <v>0</v>
      </c>
      <c r="H491" s="45"/>
      <c r="I491" s="53">
        <f t="shared" si="52"/>
        <v>0</v>
      </c>
      <c r="J491" s="30">
        <v>292219</v>
      </c>
      <c r="K491" s="46"/>
      <c r="L491" s="56">
        <f t="shared" si="53"/>
        <v>0</v>
      </c>
      <c r="M491" s="8">
        <f t="shared" si="54"/>
        <v>0</v>
      </c>
      <c r="N491" s="35">
        <v>2.14E-4</v>
      </c>
      <c r="O491" s="25">
        <f t="shared" si="55"/>
        <v>0</v>
      </c>
      <c r="P491" s="30">
        <v>0</v>
      </c>
      <c r="Q491" s="45"/>
      <c r="R491" s="50">
        <f t="shared" si="56"/>
        <v>0</v>
      </c>
      <c r="S491" s="4">
        <v>2.4000000000000001E-4</v>
      </c>
      <c r="T491" s="5">
        <f t="shared" si="57"/>
        <v>0</v>
      </c>
      <c r="U491" s="14">
        <f t="shared" si="58"/>
        <v>0</v>
      </c>
    </row>
    <row r="492" spans="1:21" ht="15.75" x14ac:dyDescent="0.25">
      <c r="A492" s="6" t="s">
        <v>56</v>
      </c>
      <c r="B492" s="10" t="s">
        <v>18</v>
      </c>
      <c r="C492" s="2" t="s">
        <v>37</v>
      </c>
      <c r="D492" s="3">
        <v>876</v>
      </c>
      <c r="E492" s="3">
        <v>8026</v>
      </c>
      <c r="F492" s="38">
        <v>1</v>
      </c>
      <c r="G492" s="42">
        <v>0</v>
      </c>
      <c r="H492" s="45"/>
      <c r="I492" s="53">
        <f t="shared" si="52"/>
        <v>0</v>
      </c>
      <c r="J492" s="30">
        <v>292219</v>
      </c>
      <c r="K492" s="46"/>
      <c r="L492" s="56">
        <f t="shared" si="53"/>
        <v>292219</v>
      </c>
      <c r="M492" s="8">
        <f t="shared" si="54"/>
        <v>292219</v>
      </c>
      <c r="N492" s="35">
        <v>2.1499999999999999E-4</v>
      </c>
      <c r="O492" s="25">
        <f t="shared" si="55"/>
        <v>62.827084999999997</v>
      </c>
      <c r="P492" s="30">
        <v>0</v>
      </c>
      <c r="Q492" s="45"/>
      <c r="R492" s="50">
        <f t="shared" si="56"/>
        <v>0</v>
      </c>
      <c r="S492" s="4">
        <v>2.41E-4</v>
      </c>
      <c r="T492" s="5">
        <f t="shared" si="57"/>
        <v>0</v>
      </c>
      <c r="U492" s="14">
        <f t="shared" si="58"/>
        <v>62.827084999999997</v>
      </c>
    </row>
    <row r="493" spans="1:21" ht="15.75" x14ac:dyDescent="0.25">
      <c r="A493" s="6" t="s">
        <v>56</v>
      </c>
      <c r="B493" s="10" t="s">
        <v>18</v>
      </c>
      <c r="C493" s="2" t="s">
        <v>30</v>
      </c>
      <c r="D493" s="3">
        <v>876</v>
      </c>
      <c r="E493" s="3">
        <v>8026</v>
      </c>
      <c r="F493" s="38">
        <v>1</v>
      </c>
      <c r="G493" s="42">
        <v>0</v>
      </c>
      <c r="H493" s="45"/>
      <c r="I493" s="53">
        <f t="shared" si="52"/>
        <v>0</v>
      </c>
      <c r="J493" s="30">
        <v>292219</v>
      </c>
      <c r="K493" s="46"/>
      <c r="L493" s="56">
        <f t="shared" si="53"/>
        <v>292219</v>
      </c>
      <c r="M493" s="8">
        <f t="shared" si="54"/>
        <v>292219</v>
      </c>
      <c r="N493" s="35">
        <v>0</v>
      </c>
      <c r="O493" s="25">
        <f t="shared" si="55"/>
        <v>0</v>
      </c>
      <c r="P493" s="30">
        <v>0</v>
      </c>
      <c r="Q493" s="45"/>
      <c r="R493" s="50">
        <f t="shared" si="56"/>
        <v>0</v>
      </c>
      <c r="S493" s="4">
        <v>0</v>
      </c>
      <c r="T493" s="5">
        <f t="shared" si="57"/>
        <v>0</v>
      </c>
      <c r="U493" s="14">
        <f t="shared" si="58"/>
        <v>0</v>
      </c>
    </row>
    <row r="494" spans="1:21" ht="15.75" x14ac:dyDescent="0.25">
      <c r="A494" s="6" t="s">
        <v>56</v>
      </c>
      <c r="B494" s="10" t="s">
        <v>18</v>
      </c>
      <c r="C494" s="2" t="s">
        <v>18</v>
      </c>
      <c r="D494" s="3">
        <v>876</v>
      </c>
      <c r="E494" s="3">
        <v>8026</v>
      </c>
      <c r="F494" s="38">
        <v>1</v>
      </c>
      <c r="G494" s="42">
        <v>0</v>
      </c>
      <c r="H494" s="45"/>
      <c r="I494" s="53">
        <f t="shared" si="52"/>
        <v>0</v>
      </c>
      <c r="J494" s="30">
        <v>292219</v>
      </c>
      <c r="K494" s="46"/>
      <c r="L494" s="56">
        <f t="shared" si="53"/>
        <v>292219</v>
      </c>
      <c r="M494" s="8">
        <f t="shared" si="54"/>
        <v>292219</v>
      </c>
      <c r="N494" s="35">
        <v>0</v>
      </c>
      <c r="O494" s="25">
        <f t="shared" si="55"/>
        <v>0</v>
      </c>
      <c r="P494" s="30">
        <v>0</v>
      </c>
      <c r="Q494" s="45"/>
      <c r="R494" s="50">
        <f t="shared" si="56"/>
        <v>0</v>
      </c>
      <c r="S494" s="4">
        <v>0</v>
      </c>
      <c r="T494" s="5">
        <f t="shared" si="57"/>
        <v>0</v>
      </c>
      <c r="U494" s="14">
        <f t="shared" si="58"/>
        <v>0</v>
      </c>
    </row>
    <row r="495" spans="1:21" ht="15.75" x14ac:dyDescent="0.25">
      <c r="A495" s="6" t="s">
        <v>56</v>
      </c>
      <c r="B495" s="10" t="s">
        <v>18</v>
      </c>
      <c r="C495" s="2" t="s">
        <v>31</v>
      </c>
      <c r="D495" s="3">
        <v>876</v>
      </c>
      <c r="E495" s="3">
        <v>8026</v>
      </c>
      <c r="F495" s="38">
        <v>1</v>
      </c>
      <c r="G495" s="42">
        <v>0</v>
      </c>
      <c r="H495" s="45"/>
      <c r="I495" s="53">
        <f t="shared" si="52"/>
        <v>0</v>
      </c>
      <c r="J495" s="30">
        <v>292219</v>
      </c>
      <c r="K495" s="46"/>
      <c r="L495" s="56">
        <f t="shared" si="53"/>
        <v>292219</v>
      </c>
      <c r="M495" s="8">
        <f t="shared" si="54"/>
        <v>292219</v>
      </c>
      <c r="N495" s="35">
        <v>1.6000000000000001E-4</v>
      </c>
      <c r="O495" s="25">
        <f t="shared" si="55"/>
        <v>46.755040000000001</v>
      </c>
      <c r="P495" s="30">
        <v>0</v>
      </c>
      <c r="Q495" s="45"/>
      <c r="R495" s="50">
        <f t="shared" si="56"/>
        <v>0</v>
      </c>
      <c r="S495" s="4">
        <v>1.76E-4</v>
      </c>
      <c r="T495" s="5">
        <f t="shared" si="57"/>
        <v>0</v>
      </c>
      <c r="U495" s="14">
        <f t="shared" si="58"/>
        <v>46.755040000000001</v>
      </c>
    </row>
    <row r="496" spans="1:21" ht="15.75" x14ac:dyDescent="0.25">
      <c r="A496" s="6" t="s">
        <v>56</v>
      </c>
      <c r="B496" s="10" t="s">
        <v>18</v>
      </c>
      <c r="C496" s="2" t="s">
        <v>187</v>
      </c>
      <c r="D496" s="3">
        <v>876</v>
      </c>
      <c r="E496" s="3">
        <v>8026</v>
      </c>
      <c r="F496" s="38">
        <v>1</v>
      </c>
      <c r="G496" s="42">
        <v>0</v>
      </c>
      <c r="H496" s="45"/>
      <c r="I496" s="53">
        <f t="shared" si="52"/>
        <v>0</v>
      </c>
      <c r="J496" s="30">
        <v>292219</v>
      </c>
      <c r="K496" s="46"/>
      <c r="L496" s="56">
        <f t="shared" si="53"/>
        <v>292219</v>
      </c>
      <c r="M496" s="8">
        <f t="shared" si="54"/>
        <v>292219</v>
      </c>
      <c r="N496" s="35">
        <v>4.6E-5</v>
      </c>
      <c r="O496" s="25">
        <f t="shared" si="55"/>
        <v>13.442074</v>
      </c>
      <c r="P496" s="30">
        <v>0</v>
      </c>
      <c r="Q496" s="45"/>
      <c r="R496" s="50">
        <f t="shared" si="56"/>
        <v>0</v>
      </c>
      <c r="S496" s="4">
        <v>2.5999999999999998E-5</v>
      </c>
      <c r="T496" s="5">
        <f t="shared" si="57"/>
        <v>0</v>
      </c>
      <c r="U496" s="14">
        <f t="shared" si="58"/>
        <v>13.442074</v>
      </c>
    </row>
    <row r="497" spans="1:21" ht="15.75" x14ac:dyDescent="0.25">
      <c r="A497" s="6" t="s">
        <v>56</v>
      </c>
      <c r="B497" s="10" t="s">
        <v>19</v>
      </c>
      <c r="C497" s="2" t="s">
        <v>64</v>
      </c>
      <c r="D497" s="3">
        <v>486</v>
      </c>
      <c r="E497" s="3">
        <v>8027</v>
      </c>
      <c r="F497" s="38">
        <v>1</v>
      </c>
      <c r="G497" s="42">
        <v>39978719</v>
      </c>
      <c r="H497" s="45">
        <v>6186795</v>
      </c>
      <c r="I497" s="53">
        <f t="shared" si="52"/>
        <v>33791924</v>
      </c>
      <c r="J497" s="30">
        <v>323427</v>
      </c>
      <c r="K497" s="46"/>
      <c r="L497" s="56">
        <f t="shared" si="53"/>
        <v>323427</v>
      </c>
      <c r="M497" s="8">
        <f t="shared" si="54"/>
        <v>34115351</v>
      </c>
      <c r="N497" s="35">
        <v>1.4239999999999999E-3</v>
      </c>
      <c r="O497" s="25">
        <f t="shared" si="55"/>
        <v>48580.259824000001</v>
      </c>
      <c r="P497" s="30">
        <v>4446617</v>
      </c>
      <c r="Q497" s="45">
        <v>160361</v>
      </c>
      <c r="R497" s="50">
        <f t="shared" si="56"/>
        <v>4286256</v>
      </c>
      <c r="S497" s="4">
        <v>1.72E-3</v>
      </c>
      <c r="T497" s="5">
        <f t="shared" si="57"/>
        <v>7372.3603199999998</v>
      </c>
      <c r="U497" s="14">
        <f t="shared" si="58"/>
        <v>55952.620144</v>
      </c>
    </row>
    <row r="498" spans="1:21" ht="15.75" x14ac:dyDescent="0.25">
      <c r="A498" s="6" t="s">
        <v>56</v>
      </c>
      <c r="B498" s="10" t="s">
        <v>19</v>
      </c>
      <c r="C498" s="2" t="s">
        <v>65</v>
      </c>
      <c r="D498" s="3">
        <v>486</v>
      </c>
      <c r="E498" s="3">
        <v>8027</v>
      </c>
      <c r="F498" s="38">
        <v>1</v>
      </c>
      <c r="G498" s="42">
        <v>39978719</v>
      </c>
      <c r="H498" s="45">
        <v>6186795</v>
      </c>
      <c r="I498" s="53">
        <f t="shared" si="52"/>
        <v>33791924</v>
      </c>
      <c r="J498" s="30">
        <v>323427</v>
      </c>
      <c r="K498" s="46"/>
      <c r="L498" s="56">
        <f t="shared" si="53"/>
        <v>323427</v>
      </c>
      <c r="M498" s="8">
        <f t="shared" si="54"/>
        <v>34115351</v>
      </c>
      <c r="N498" s="35">
        <v>1.4100000000000001E-4</v>
      </c>
      <c r="O498" s="25">
        <f t="shared" si="55"/>
        <v>4810.2644910000008</v>
      </c>
      <c r="P498" s="30">
        <v>4446617</v>
      </c>
      <c r="Q498" s="45">
        <v>160361</v>
      </c>
      <c r="R498" s="50">
        <f t="shared" si="56"/>
        <v>4286256</v>
      </c>
      <c r="S498" s="4">
        <v>1.85E-4</v>
      </c>
      <c r="T498" s="5">
        <f t="shared" si="57"/>
        <v>792.95735999999999</v>
      </c>
      <c r="U498" s="14">
        <f t="shared" si="58"/>
        <v>5603.2218510000012</v>
      </c>
    </row>
    <row r="499" spans="1:21" ht="15.75" x14ac:dyDescent="0.25">
      <c r="A499" s="6" t="s">
        <v>56</v>
      </c>
      <c r="B499" s="10" t="s">
        <v>19</v>
      </c>
      <c r="C499" s="2" t="s">
        <v>66</v>
      </c>
      <c r="D499" s="3">
        <v>486</v>
      </c>
      <c r="E499" s="3">
        <v>8027</v>
      </c>
      <c r="F499" s="38">
        <v>1</v>
      </c>
      <c r="G499" s="42">
        <v>39978719</v>
      </c>
      <c r="H499" s="45">
        <v>6186795</v>
      </c>
      <c r="I499" s="53">
        <f t="shared" si="52"/>
        <v>33791924</v>
      </c>
      <c r="J499" s="30">
        <v>323427</v>
      </c>
      <c r="K499" s="46"/>
      <c r="L499" s="56">
        <f t="shared" si="53"/>
        <v>323427</v>
      </c>
      <c r="M499" s="8">
        <f t="shared" si="54"/>
        <v>34115351</v>
      </c>
      <c r="N499" s="35">
        <v>4.7399999999999997E-4</v>
      </c>
      <c r="O499" s="25">
        <f t="shared" si="55"/>
        <v>16170.676373999999</v>
      </c>
      <c r="P499" s="30">
        <v>4446617</v>
      </c>
      <c r="Q499" s="45">
        <v>160361</v>
      </c>
      <c r="R499" s="50">
        <f t="shared" si="56"/>
        <v>4286256</v>
      </c>
      <c r="S499" s="4">
        <v>4.5800000000000002E-4</v>
      </c>
      <c r="T499" s="5">
        <f t="shared" si="57"/>
        <v>1963.1052480000001</v>
      </c>
      <c r="U499" s="14">
        <f t="shared" si="58"/>
        <v>18133.781621999999</v>
      </c>
    </row>
    <row r="500" spans="1:21" ht="15.75" x14ac:dyDescent="0.25">
      <c r="A500" s="6" t="s">
        <v>56</v>
      </c>
      <c r="B500" s="10" t="s">
        <v>19</v>
      </c>
      <c r="C500" s="2" t="s">
        <v>75</v>
      </c>
      <c r="D500" s="3">
        <v>486</v>
      </c>
      <c r="E500" s="3">
        <v>8027</v>
      </c>
      <c r="F500" s="38">
        <v>1</v>
      </c>
      <c r="G500" s="42">
        <v>39978719</v>
      </c>
      <c r="H500" s="45">
        <v>6186795</v>
      </c>
      <c r="I500" s="53">
        <f t="shared" si="52"/>
        <v>33791924</v>
      </c>
      <c r="J500" s="30">
        <v>323427</v>
      </c>
      <c r="K500" s="46"/>
      <c r="L500" s="56">
        <f t="shared" si="53"/>
        <v>323427</v>
      </c>
      <c r="M500" s="8">
        <f t="shared" si="54"/>
        <v>34115351</v>
      </c>
      <c r="N500" s="35">
        <v>7.4250000000000002E-3</v>
      </c>
      <c r="O500" s="25">
        <f t="shared" si="55"/>
        <v>253306.48117499999</v>
      </c>
      <c r="P500" s="30">
        <v>4446617</v>
      </c>
      <c r="Q500" s="45">
        <v>160361</v>
      </c>
      <c r="R500" s="50">
        <f t="shared" si="56"/>
        <v>4286256</v>
      </c>
      <c r="S500" s="4">
        <v>7.8079999999999998E-3</v>
      </c>
      <c r="T500" s="5">
        <f t="shared" si="57"/>
        <v>33467.086847999999</v>
      </c>
      <c r="U500" s="14">
        <f t="shared" si="58"/>
        <v>286773.56802299997</v>
      </c>
    </row>
    <row r="501" spans="1:21" ht="15.75" x14ac:dyDescent="0.25">
      <c r="A501" s="6" t="s">
        <v>56</v>
      </c>
      <c r="B501" s="10" t="s">
        <v>19</v>
      </c>
      <c r="C501" s="2" t="s">
        <v>67</v>
      </c>
      <c r="D501" s="3">
        <v>486</v>
      </c>
      <c r="E501" s="3">
        <v>8027</v>
      </c>
      <c r="F501" s="38">
        <v>1</v>
      </c>
      <c r="G501" s="42">
        <v>39978719</v>
      </c>
      <c r="H501" s="45">
        <v>6186795</v>
      </c>
      <c r="I501" s="53">
        <f t="shared" si="52"/>
        <v>33791924</v>
      </c>
      <c r="J501" s="30">
        <v>323427</v>
      </c>
      <c r="K501" s="46"/>
      <c r="L501" s="56">
        <f t="shared" si="53"/>
        <v>323427</v>
      </c>
      <c r="M501" s="8">
        <f t="shared" si="54"/>
        <v>34115351</v>
      </c>
      <c r="N501" s="35">
        <v>0</v>
      </c>
      <c r="O501" s="25">
        <f t="shared" si="55"/>
        <v>0</v>
      </c>
      <c r="P501" s="30">
        <v>4446617</v>
      </c>
      <c r="Q501" s="45">
        <v>160361</v>
      </c>
      <c r="R501" s="50">
        <f t="shared" si="56"/>
        <v>4286256</v>
      </c>
      <c r="S501" s="4">
        <v>0</v>
      </c>
      <c r="T501" s="5">
        <f t="shared" si="57"/>
        <v>0</v>
      </c>
      <c r="U501" s="14">
        <f t="shared" si="58"/>
        <v>0</v>
      </c>
    </row>
    <row r="502" spans="1:21" ht="15.75" x14ac:dyDescent="0.25">
      <c r="A502" s="6" t="s">
        <v>56</v>
      </c>
      <c r="B502" s="10" t="s">
        <v>19</v>
      </c>
      <c r="C502" s="2" t="s">
        <v>68</v>
      </c>
      <c r="D502" s="3">
        <v>486</v>
      </c>
      <c r="E502" s="3">
        <v>8027</v>
      </c>
      <c r="F502" s="38">
        <v>1</v>
      </c>
      <c r="G502" s="42">
        <v>39978719</v>
      </c>
      <c r="H502" s="45">
        <v>6186795</v>
      </c>
      <c r="I502" s="53">
        <f t="shared" si="52"/>
        <v>33791924</v>
      </c>
      <c r="J502" s="30">
        <v>323427</v>
      </c>
      <c r="K502" s="46"/>
      <c r="L502" s="56">
        <f t="shared" si="53"/>
        <v>323427</v>
      </c>
      <c r="M502" s="8">
        <f t="shared" si="54"/>
        <v>34115351</v>
      </c>
      <c r="N502" s="35">
        <v>8.3999999999999995E-5</v>
      </c>
      <c r="O502" s="25">
        <f t="shared" si="55"/>
        <v>2865.689484</v>
      </c>
      <c r="P502" s="30">
        <v>4446617</v>
      </c>
      <c r="Q502" s="45">
        <v>160361</v>
      </c>
      <c r="R502" s="50">
        <f t="shared" si="56"/>
        <v>4286256</v>
      </c>
      <c r="S502" s="4">
        <v>9.3999999999999994E-5</v>
      </c>
      <c r="T502" s="5">
        <f t="shared" si="57"/>
        <v>402.90806399999997</v>
      </c>
      <c r="U502" s="14">
        <f t="shared" si="58"/>
        <v>3268.5975479999997</v>
      </c>
    </row>
    <row r="503" spans="1:21" ht="15.75" x14ac:dyDescent="0.25">
      <c r="A503" s="6" t="s">
        <v>56</v>
      </c>
      <c r="B503" s="10" t="s">
        <v>19</v>
      </c>
      <c r="C503" s="2" t="s">
        <v>69</v>
      </c>
      <c r="D503" s="3">
        <v>486</v>
      </c>
      <c r="E503" s="3">
        <v>8027</v>
      </c>
      <c r="F503" s="38">
        <v>1</v>
      </c>
      <c r="G503" s="42">
        <v>39978719</v>
      </c>
      <c r="H503" s="45">
        <v>6186795</v>
      </c>
      <c r="I503" s="53">
        <f t="shared" si="52"/>
        <v>33791924</v>
      </c>
      <c r="J503" s="30">
        <v>323427</v>
      </c>
      <c r="K503" s="46"/>
      <c r="L503" s="56">
        <f t="shared" si="53"/>
        <v>323427</v>
      </c>
      <c r="M503" s="8">
        <f t="shared" si="54"/>
        <v>34115351</v>
      </c>
      <c r="N503" s="35">
        <v>1.3200000000000001E-4</v>
      </c>
      <c r="O503" s="25">
        <f t="shared" si="55"/>
        <v>4503.2263320000002</v>
      </c>
      <c r="P503" s="30">
        <v>4446617</v>
      </c>
      <c r="Q503" s="45">
        <v>160361</v>
      </c>
      <c r="R503" s="50">
        <f t="shared" si="56"/>
        <v>4286256</v>
      </c>
      <c r="S503" s="4">
        <v>1.46E-4</v>
      </c>
      <c r="T503" s="5">
        <f t="shared" si="57"/>
        <v>625.79337599999997</v>
      </c>
      <c r="U503" s="14">
        <f t="shared" si="58"/>
        <v>5129.0197079999998</v>
      </c>
    </row>
    <row r="504" spans="1:21" ht="15.75" x14ac:dyDescent="0.25">
      <c r="A504" s="6" t="s">
        <v>56</v>
      </c>
      <c r="B504" s="10" t="s">
        <v>19</v>
      </c>
      <c r="C504" s="2" t="s">
        <v>76</v>
      </c>
      <c r="D504" s="3">
        <v>486</v>
      </c>
      <c r="E504" s="3">
        <v>8027</v>
      </c>
      <c r="F504" s="38">
        <v>1</v>
      </c>
      <c r="G504" s="42">
        <v>39978719</v>
      </c>
      <c r="H504" s="45">
        <v>6186795</v>
      </c>
      <c r="I504" s="53">
        <f t="shared" si="52"/>
        <v>33791924</v>
      </c>
      <c r="J504" s="30">
        <v>323427</v>
      </c>
      <c r="K504" s="46"/>
      <c r="L504" s="56">
        <f t="shared" si="53"/>
        <v>323427</v>
      </c>
      <c r="M504" s="8">
        <f t="shared" si="54"/>
        <v>34115351</v>
      </c>
      <c r="N504" s="35">
        <v>2.6699999999999998E-4</v>
      </c>
      <c r="O504" s="25">
        <f t="shared" si="55"/>
        <v>9108.7987169999997</v>
      </c>
      <c r="P504" s="30">
        <v>4446617</v>
      </c>
      <c r="Q504" s="45">
        <v>160361</v>
      </c>
      <c r="R504" s="50">
        <f t="shared" si="56"/>
        <v>4286256</v>
      </c>
      <c r="S504" s="4">
        <v>2.9500000000000001E-4</v>
      </c>
      <c r="T504" s="5">
        <f t="shared" si="57"/>
        <v>1264.44552</v>
      </c>
      <c r="U504" s="14">
        <f t="shared" si="58"/>
        <v>10373.244236999999</v>
      </c>
    </row>
    <row r="505" spans="1:21" ht="15.75" x14ac:dyDescent="0.25">
      <c r="A505" s="6" t="s">
        <v>56</v>
      </c>
      <c r="B505" s="10" t="s">
        <v>19</v>
      </c>
      <c r="C505" s="2" t="s">
        <v>70</v>
      </c>
      <c r="D505" s="3">
        <v>486</v>
      </c>
      <c r="E505" s="3">
        <v>8027</v>
      </c>
      <c r="F505" s="38">
        <v>1</v>
      </c>
      <c r="G505" s="42">
        <v>39978719</v>
      </c>
      <c r="H505" s="45">
        <v>6186795</v>
      </c>
      <c r="I505" s="53">
        <f t="shared" si="52"/>
        <v>33791924</v>
      </c>
      <c r="J505" s="30">
        <v>323427</v>
      </c>
      <c r="K505" s="46"/>
      <c r="L505" s="56">
        <f t="shared" si="53"/>
        <v>323427</v>
      </c>
      <c r="M505" s="8">
        <f t="shared" si="54"/>
        <v>34115351</v>
      </c>
      <c r="N505" s="35">
        <v>5.0299999999999997E-4</v>
      </c>
      <c r="O505" s="25">
        <f t="shared" si="55"/>
        <v>17160.021552999999</v>
      </c>
      <c r="P505" s="30">
        <v>4446617</v>
      </c>
      <c r="Q505" s="45">
        <v>160361</v>
      </c>
      <c r="R505" s="50">
        <f t="shared" si="56"/>
        <v>4286256</v>
      </c>
      <c r="S505" s="4">
        <v>5.6400000000000005E-4</v>
      </c>
      <c r="T505" s="5">
        <f t="shared" si="57"/>
        <v>2417.4483840000003</v>
      </c>
      <c r="U505" s="14">
        <f t="shared" si="58"/>
        <v>19577.469936999998</v>
      </c>
    </row>
    <row r="506" spans="1:21" ht="15.75" x14ac:dyDescent="0.25">
      <c r="A506" s="6" t="s">
        <v>56</v>
      </c>
      <c r="B506" s="10" t="s">
        <v>19</v>
      </c>
      <c r="C506" s="2" t="s">
        <v>77</v>
      </c>
      <c r="D506" s="3">
        <v>486</v>
      </c>
      <c r="E506" s="3">
        <v>8027</v>
      </c>
      <c r="F506" s="38">
        <v>1</v>
      </c>
      <c r="G506" s="42">
        <v>39978719</v>
      </c>
      <c r="H506" s="45">
        <v>6186795</v>
      </c>
      <c r="I506" s="53">
        <f t="shared" si="52"/>
        <v>33791924</v>
      </c>
      <c r="J506" s="30">
        <v>323427</v>
      </c>
      <c r="K506" s="46"/>
      <c r="L506" s="56">
        <f t="shared" si="53"/>
        <v>323427</v>
      </c>
      <c r="M506" s="8">
        <f t="shared" si="54"/>
        <v>34115351</v>
      </c>
      <c r="N506" s="35">
        <v>2.3969999999999998E-3</v>
      </c>
      <c r="O506" s="25">
        <f t="shared" si="55"/>
        <v>81774.496346999993</v>
      </c>
      <c r="P506" s="30">
        <v>4446617</v>
      </c>
      <c r="Q506" s="45">
        <v>160361</v>
      </c>
      <c r="R506" s="50">
        <f t="shared" si="56"/>
        <v>4286256</v>
      </c>
      <c r="S506" s="4">
        <v>2.6510000000000001E-3</v>
      </c>
      <c r="T506" s="5">
        <f t="shared" si="57"/>
        <v>11362.864656</v>
      </c>
      <c r="U506" s="14">
        <f t="shared" si="58"/>
        <v>93137.361002999998</v>
      </c>
    </row>
    <row r="507" spans="1:21" ht="15.75" x14ac:dyDescent="0.25">
      <c r="A507" s="6" t="s">
        <v>56</v>
      </c>
      <c r="B507" s="10" t="s">
        <v>19</v>
      </c>
      <c r="C507" s="2" t="s">
        <v>71</v>
      </c>
      <c r="D507" s="3">
        <v>486</v>
      </c>
      <c r="E507" s="3">
        <v>8027</v>
      </c>
      <c r="F507" s="38">
        <v>1</v>
      </c>
      <c r="G507" s="42">
        <v>39978719</v>
      </c>
      <c r="H507" s="45">
        <v>6186795</v>
      </c>
      <c r="I507" s="53">
        <f t="shared" si="52"/>
        <v>33791924</v>
      </c>
      <c r="J507" s="30">
        <v>323427</v>
      </c>
      <c r="K507" s="46"/>
      <c r="L507" s="56">
        <f t="shared" si="53"/>
        <v>323427</v>
      </c>
      <c r="M507" s="8">
        <f t="shared" si="54"/>
        <v>34115351</v>
      </c>
      <c r="N507" s="35">
        <v>8.2000000000000001E-5</v>
      </c>
      <c r="O507" s="25">
        <f t="shared" si="55"/>
        <v>2797.4587820000002</v>
      </c>
      <c r="P507" s="30">
        <v>4446617</v>
      </c>
      <c r="Q507" s="45">
        <v>160361</v>
      </c>
      <c r="R507" s="50">
        <f t="shared" si="56"/>
        <v>4286256</v>
      </c>
      <c r="S507" s="4">
        <v>9.2E-5</v>
      </c>
      <c r="T507" s="5">
        <f t="shared" si="57"/>
        <v>394.33555200000001</v>
      </c>
      <c r="U507" s="14">
        <f t="shared" si="58"/>
        <v>3191.7943340000002</v>
      </c>
    </row>
    <row r="508" spans="1:21" ht="15.75" x14ac:dyDescent="0.25">
      <c r="A508" s="6" t="s">
        <v>56</v>
      </c>
      <c r="B508" s="10" t="s">
        <v>19</v>
      </c>
      <c r="C508" s="2" t="s">
        <v>72</v>
      </c>
      <c r="D508" s="3">
        <v>486</v>
      </c>
      <c r="E508" s="3">
        <v>8027</v>
      </c>
      <c r="F508" s="38">
        <v>1</v>
      </c>
      <c r="G508" s="42">
        <v>39978719</v>
      </c>
      <c r="H508" s="45">
        <v>6186795</v>
      </c>
      <c r="I508" s="53">
        <f t="shared" si="52"/>
        <v>33791924</v>
      </c>
      <c r="J508" s="30">
        <v>323427</v>
      </c>
      <c r="K508" s="46"/>
      <c r="L508" s="56">
        <f t="shared" si="53"/>
        <v>323427</v>
      </c>
      <c r="M508" s="8">
        <f t="shared" si="54"/>
        <v>34115351</v>
      </c>
      <c r="N508" s="35">
        <v>1.36E-4</v>
      </c>
      <c r="O508" s="25">
        <f t="shared" si="55"/>
        <v>4639.6877359999999</v>
      </c>
      <c r="P508" s="30">
        <v>4446617</v>
      </c>
      <c r="Q508" s="45">
        <v>160361</v>
      </c>
      <c r="R508" s="50">
        <f t="shared" si="56"/>
        <v>4286256</v>
      </c>
      <c r="S508" s="4">
        <v>1.35E-4</v>
      </c>
      <c r="T508" s="5">
        <f t="shared" si="57"/>
        <v>578.64455999999996</v>
      </c>
      <c r="U508" s="14">
        <f t="shared" si="58"/>
        <v>5218.3322959999996</v>
      </c>
    </row>
    <row r="509" spans="1:21" ht="15.75" x14ac:dyDescent="0.25">
      <c r="A509" s="6" t="s">
        <v>56</v>
      </c>
      <c r="B509" s="10" t="s">
        <v>19</v>
      </c>
      <c r="C509" s="2" t="s">
        <v>73</v>
      </c>
      <c r="D509" s="3">
        <v>486</v>
      </c>
      <c r="E509" s="3">
        <v>8027</v>
      </c>
      <c r="F509" s="38">
        <v>0</v>
      </c>
      <c r="G509" s="42">
        <v>39978719</v>
      </c>
      <c r="H509" s="45">
        <v>6186795</v>
      </c>
      <c r="I509" s="53">
        <f t="shared" si="52"/>
        <v>0</v>
      </c>
      <c r="J509" s="30">
        <v>323427</v>
      </c>
      <c r="K509" s="46"/>
      <c r="L509" s="56">
        <f t="shared" si="53"/>
        <v>0</v>
      </c>
      <c r="M509" s="8">
        <f t="shared" si="54"/>
        <v>0</v>
      </c>
      <c r="N509" s="35">
        <v>1.2E-5</v>
      </c>
      <c r="O509" s="25">
        <f t="shared" si="55"/>
        <v>0</v>
      </c>
      <c r="P509" s="30">
        <v>4446617</v>
      </c>
      <c r="Q509" s="45">
        <v>160361</v>
      </c>
      <c r="R509" s="50">
        <f t="shared" si="56"/>
        <v>0</v>
      </c>
      <c r="S509" s="4">
        <v>1.2E-5</v>
      </c>
      <c r="T509" s="5">
        <f t="shared" si="57"/>
        <v>0</v>
      </c>
      <c r="U509" s="14">
        <f t="shared" si="58"/>
        <v>0</v>
      </c>
    </row>
    <row r="510" spans="1:21" ht="15.75" x14ac:dyDescent="0.25">
      <c r="A510" s="6" t="s">
        <v>56</v>
      </c>
      <c r="B510" s="10" t="s">
        <v>19</v>
      </c>
      <c r="C510" s="2" t="s">
        <v>74</v>
      </c>
      <c r="D510" s="3">
        <v>486</v>
      </c>
      <c r="E510" s="3">
        <v>8027</v>
      </c>
      <c r="F510" s="38">
        <v>0</v>
      </c>
      <c r="G510" s="42">
        <v>39978719</v>
      </c>
      <c r="H510" s="45">
        <v>6186795</v>
      </c>
      <c r="I510" s="53">
        <f t="shared" si="52"/>
        <v>0</v>
      </c>
      <c r="J510" s="30">
        <v>323427</v>
      </c>
      <c r="K510" s="46"/>
      <c r="L510" s="56">
        <f t="shared" si="53"/>
        <v>0</v>
      </c>
      <c r="M510" s="8">
        <f t="shared" si="54"/>
        <v>0</v>
      </c>
      <c r="N510" s="35">
        <v>2.14E-4</v>
      </c>
      <c r="O510" s="25">
        <f t="shared" si="55"/>
        <v>0</v>
      </c>
      <c r="P510" s="30">
        <v>4446617</v>
      </c>
      <c r="Q510" s="45">
        <v>160361</v>
      </c>
      <c r="R510" s="50">
        <f t="shared" si="56"/>
        <v>0</v>
      </c>
      <c r="S510" s="4">
        <v>2.4000000000000001E-4</v>
      </c>
      <c r="T510" s="5">
        <f t="shared" si="57"/>
        <v>0</v>
      </c>
      <c r="U510" s="14">
        <f t="shared" si="58"/>
        <v>0</v>
      </c>
    </row>
    <row r="511" spans="1:21" ht="15.75" x14ac:dyDescent="0.25">
      <c r="A511" s="6" t="s">
        <v>56</v>
      </c>
      <c r="B511" s="10" t="s">
        <v>19</v>
      </c>
      <c r="C511" s="2" t="s">
        <v>37</v>
      </c>
      <c r="D511" s="3">
        <v>486</v>
      </c>
      <c r="E511" s="3">
        <v>8027</v>
      </c>
      <c r="F511" s="38">
        <v>1</v>
      </c>
      <c r="G511" s="42">
        <v>39978719</v>
      </c>
      <c r="H511" s="45">
        <v>6186795</v>
      </c>
      <c r="I511" s="53">
        <f t="shared" si="52"/>
        <v>33791924</v>
      </c>
      <c r="J511" s="30">
        <v>323427</v>
      </c>
      <c r="K511" s="46"/>
      <c r="L511" s="56">
        <f t="shared" si="53"/>
        <v>323427</v>
      </c>
      <c r="M511" s="8">
        <f t="shared" si="54"/>
        <v>34115351</v>
      </c>
      <c r="N511" s="35">
        <v>2.1499999999999999E-4</v>
      </c>
      <c r="O511" s="25">
        <f t="shared" si="55"/>
        <v>7334.8004650000003</v>
      </c>
      <c r="P511" s="30">
        <v>4446617</v>
      </c>
      <c r="Q511" s="45">
        <v>160361</v>
      </c>
      <c r="R511" s="50">
        <f t="shared" si="56"/>
        <v>4286256</v>
      </c>
      <c r="S511" s="4">
        <v>2.41E-4</v>
      </c>
      <c r="T511" s="5">
        <f t="shared" si="57"/>
        <v>1032.9876959999999</v>
      </c>
      <c r="U511" s="14">
        <f t="shared" si="58"/>
        <v>8367.7881610000004</v>
      </c>
    </row>
    <row r="512" spans="1:21" ht="15.75" x14ac:dyDescent="0.25">
      <c r="A512" s="6" t="s">
        <v>56</v>
      </c>
      <c r="B512" s="10" t="s">
        <v>19</v>
      </c>
      <c r="C512" s="2" t="s">
        <v>30</v>
      </c>
      <c r="D512" s="3">
        <v>486</v>
      </c>
      <c r="E512" s="3">
        <v>8027</v>
      </c>
      <c r="F512" s="38">
        <v>1</v>
      </c>
      <c r="G512" s="42">
        <v>39978719</v>
      </c>
      <c r="H512" s="45">
        <v>6186795</v>
      </c>
      <c r="I512" s="53">
        <f t="shared" si="52"/>
        <v>33791924</v>
      </c>
      <c r="J512" s="30">
        <v>323427</v>
      </c>
      <c r="K512" s="46"/>
      <c r="L512" s="56">
        <f t="shared" si="53"/>
        <v>323427</v>
      </c>
      <c r="M512" s="8">
        <f t="shared" si="54"/>
        <v>34115351</v>
      </c>
      <c r="N512" s="35">
        <v>0</v>
      </c>
      <c r="O512" s="25">
        <f t="shared" si="55"/>
        <v>0</v>
      </c>
      <c r="P512" s="30">
        <v>4446617</v>
      </c>
      <c r="Q512" s="45">
        <v>160361</v>
      </c>
      <c r="R512" s="50">
        <f t="shared" si="56"/>
        <v>4286256</v>
      </c>
      <c r="S512" s="4">
        <v>0</v>
      </c>
      <c r="T512" s="5">
        <f t="shared" si="57"/>
        <v>0</v>
      </c>
      <c r="U512" s="14">
        <f t="shared" si="58"/>
        <v>0</v>
      </c>
    </row>
    <row r="513" spans="1:21" ht="15.75" x14ac:dyDescent="0.25">
      <c r="A513" s="6" t="s">
        <v>56</v>
      </c>
      <c r="B513" s="10" t="s">
        <v>19</v>
      </c>
      <c r="C513" s="2" t="s">
        <v>35</v>
      </c>
      <c r="D513" s="3">
        <v>486</v>
      </c>
      <c r="E513" s="3">
        <v>8027</v>
      </c>
      <c r="F513" s="38">
        <v>1</v>
      </c>
      <c r="G513" s="42">
        <v>39978719</v>
      </c>
      <c r="H513" s="45">
        <v>6186795</v>
      </c>
      <c r="I513" s="53">
        <f t="shared" si="52"/>
        <v>33791924</v>
      </c>
      <c r="J513" s="30">
        <v>323427</v>
      </c>
      <c r="K513" s="46"/>
      <c r="L513" s="56">
        <f t="shared" si="53"/>
        <v>323427</v>
      </c>
      <c r="M513" s="8">
        <f t="shared" si="54"/>
        <v>34115351</v>
      </c>
      <c r="N513" s="35">
        <v>0</v>
      </c>
      <c r="O513" s="25">
        <f t="shared" si="55"/>
        <v>0</v>
      </c>
      <c r="P513" s="30">
        <v>4446617</v>
      </c>
      <c r="Q513" s="45">
        <v>160361</v>
      </c>
      <c r="R513" s="50">
        <f t="shared" si="56"/>
        <v>4286256</v>
      </c>
      <c r="S513" s="4">
        <v>0</v>
      </c>
      <c r="T513" s="5">
        <f t="shared" si="57"/>
        <v>0</v>
      </c>
      <c r="U513" s="14">
        <f t="shared" si="58"/>
        <v>0</v>
      </c>
    </row>
    <row r="514" spans="1:21" ht="15.75" x14ac:dyDescent="0.25">
      <c r="A514" s="6" t="s">
        <v>56</v>
      </c>
      <c r="B514" s="10" t="s">
        <v>19</v>
      </c>
      <c r="C514" s="2" t="s">
        <v>31</v>
      </c>
      <c r="D514" s="3">
        <v>486</v>
      </c>
      <c r="E514" s="3">
        <v>8027</v>
      </c>
      <c r="F514" s="38">
        <v>1</v>
      </c>
      <c r="G514" s="42">
        <v>39978719</v>
      </c>
      <c r="H514" s="45">
        <v>6186795</v>
      </c>
      <c r="I514" s="53">
        <f t="shared" si="52"/>
        <v>33791924</v>
      </c>
      <c r="J514" s="30">
        <v>323427</v>
      </c>
      <c r="K514" s="46"/>
      <c r="L514" s="56">
        <f t="shared" si="53"/>
        <v>323427</v>
      </c>
      <c r="M514" s="8">
        <f t="shared" si="54"/>
        <v>34115351</v>
      </c>
      <c r="N514" s="35">
        <v>1.6000000000000001E-4</v>
      </c>
      <c r="O514" s="25">
        <f t="shared" si="55"/>
        <v>5458.4561600000006</v>
      </c>
      <c r="P514" s="30">
        <v>4446617</v>
      </c>
      <c r="Q514" s="45">
        <v>160361</v>
      </c>
      <c r="R514" s="50">
        <f t="shared" si="56"/>
        <v>4286256</v>
      </c>
      <c r="S514" s="4">
        <v>1.76E-4</v>
      </c>
      <c r="T514" s="5">
        <f t="shared" si="57"/>
        <v>754.38105599999994</v>
      </c>
      <c r="U514" s="14">
        <f t="shared" si="58"/>
        <v>6212.8372160000008</v>
      </c>
    </row>
    <row r="515" spans="1:21" ht="15.75" x14ac:dyDescent="0.25">
      <c r="A515" s="6" t="s">
        <v>56</v>
      </c>
      <c r="B515" s="10" t="s">
        <v>19</v>
      </c>
      <c r="C515" s="2" t="s">
        <v>187</v>
      </c>
      <c r="D515" s="3">
        <v>486</v>
      </c>
      <c r="E515" s="3">
        <v>8027</v>
      </c>
      <c r="F515" s="38">
        <v>1</v>
      </c>
      <c r="G515" s="42">
        <v>39978719</v>
      </c>
      <c r="H515" s="45">
        <v>6186795</v>
      </c>
      <c r="I515" s="53">
        <f t="shared" ref="I515:I578" si="59">(G515-H515)*F515</f>
        <v>33791924</v>
      </c>
      <c r="J515" s="30">
        <v>323427</v>
      </c>
      <c r="K515" s="46"/>
      <c r="L515" s="56">
        <f t="shared" ref="L515:L578" si="60">(J515-K515)*F515</f>
        <v>323427</v>
      </c>
      <c r="M515" s="8">
        <f t="shared" ref="M515:M578" si="61">(G515-H515+J515-K515)*F515</f>
        <v>34115351</v>
      </c>
      <c r="N515" s="35">
        <v>4.6E-5</v>
      </c>
      <c r="O515" s="25">
        <f t="shared" ref="O515:O578" si="62">M515*N515</f>
        <v>1569.3061459999999</v>
      </c>
      <c r="P515" s="30">
        <v>4446617</v>
      </c>
      <c r="Q515" s="45">
        <v>160361</v>
      </c>
      <c r="R515" s="50">
        <f t="shared" ref="R515:R578" si="63">+(P515-Q515)*F515</f>
        <v>4286256</v>
      </c>
      <c r="S515" s="4">
        <v>2.5999999999999998E-5</v>
      </c>
      <c r="T515" s="5">
        <f t="shared" ref="T515:T578" si="64">R515*S515</f>
        <v>111.442656</v>
      </c>
      <c r="U515" s="14">
        <f t="shared" ref="U515:U578" si="65">+O515+T515</f>
        <v>1680.7488019999998</v>
      </c>
    </row>
    <row r="516" spans="1:21" ht="15.75" x14ac:dyDescent="0.25">
      <c r="A516" s="6" t="s">
        <v>56</v>
      </c>
      <c r="B516" s="10" t="s">
        <v>19</v>
      </c>
      <c r="C516" s="2" t="s">
        <v>64</v>
      </c>
      <c r="D516" s="3">
        <v>487</v>
      </c>
      <c r="E516" s="3">
        <v>8027</v>
      </c>
      <c r="F516" s="38">
        <v>1</v>
      </c>
      <c r="G516" s="42">
        <v>0</v>
      </c>
      <c r="H516" s="45">
        <v>3605723</v>
      </c>
      <c r="I516" s="53">
        <f t="shared" si="59"/>
        <v>-3605723</v>
      </c>
      <c r="J516" s="30">
        <v>0</v>
      </c>
      <c r="K516" s="46"/>
      <c r="L516" s="56">
        <f t="shared" si="60"/>
        <v>0</v>
      </c>
      <c r="M516" s="8">
        <f t="shared" si="61"/>
        <v>-3605723</v>
      </c>
      <c r="N516" s="35">
        <v>1.4239999999999999E-3</v>
      </c>
      <c r="O516" s="25">
        <f t="shared" si="62"/>
        <v>-5134.5495519999995</v>
      </c>
      <c r="P516" s="30">
        <v>0</v>
      </c>
      <c r="Q516" s="45">
        <v>1391360</v>
      </c>
      <c r="R516" s="50">
        <f t="shared" si="63"/>
        <v>-1391360</v>
      </c>
      <c r="S516" s="4">
        <v>1.72E-3</v>
      </c>
      <c r="T516" s="5">
        <f t="shared" si="64"/>
        <v>-2393.1392000000001</v>
      </c>
      <c r="U516" s="14">
        <f t="shared" si="65"/>
        <v>-7527.688752</v>
      </c>
    </row>
    <row r="517" spans="1:21" ht="15.75" x14ac:dyDescent="0.25">
      <c r="A517" s="6" t="s">
        <v>56</v>
      </c>
      <c r="B517" s="10" t="s">
        <v>19</v>
      </c>
      <c r="C517" s="2" t="s">
        <v>65</v>
      </c>
      <c r="D517" s="3">
        <v>487</v>
      </c>
      <c r="E517" s="3">
        <v>8027</v>
      </c>
      <c r="F517" s="38">
        <v>1</v>
      </c>
      <c r="G517" s="42">
        <v>0</v>
      </c>
      <c r="H517" s="45">
        <v>3605723</v>
      </c>
      <c r="I517" s="53">
        <f t="shared" si="59"/>
        <v>-3605723</v>
      </c>
      <c r="J517" s="30">
        <v>0</v>
      </c>
      <c r="K517" s="46"/>
      <c r="L517" s="56">
        <f t="shared" si="60"/>
        <v>0</v>
      </c>
      <c r="M517" s="8">
        <f t="shared" si="61"/>
        <v>-3605723</v>
      </c>
      <c r="N517" s="35">
        <v>1.4100000000000001E-4</v>
      </c>
      <c r="O517" s="25">
        <f t="shared" si="62"/>
        <v>-508.40694300000007</v>
      </c>
      <c r="P517" s="30">
        <v>0</v>
      </c>
      <c r="Q517" s="45">
        <v>1391360</v>
      </c>
      <c r="R517" s="50">
        <f t="shared" si="63"/>
        <v>-1391360</v>
      </c>
      <c r="S517" s="4">
        <v>1.85E-4</v>
      </c>
      <c r="T517" s="5">
        <f t="shared" si="64"/>
        <v>-257.40159999999997</v>
      </c>
      <c r="U517" s="14">
        <f t="shared" si="65"/>
        <v>-765.8085430000001</v>
      </c>
    </row>
    <row r="518" spans="1:21" ht="15.75" x14ac:dyDescent="0.25">
      <c r="A518" s="6" t="s">
        <v>56</v>
      </c>
      <c r="B518" s="10" t="s">
        <v>19</v>
      </c>
      <c r="C518" s="2" t="s">
        <v>66</v>
      </c>
      <c r="D518" s="3">
        <v>487</v>
      </c>
      <c r="E518" s="3">
        <v>8027</v>
      </c>
      <c r="F518" s="38">
        <v>1</v>
      </c>
      <c r="G518" s="42">
        <v>0</v>
      </c>
      <c r="H518" s="45">
        <v>3605723</v>
      </c>
      <c r="I518" s="53">
        <f t="shared" si="59"/>
        <v>-3605723</v>
      </c>
      <c r="J518" s="30">
        <v>0</v>
      </c>
      <c r="K518" s="46"/>
      <c r="L518" s="56">
        <f t="shared" si="60"/>
        <v>0</v>
      </c>
      <c r="M518" s="8">
        <f t="shared" si="61"/>
        <v>-3605723</v>
      </c>
      <c r="N518" s="35">
        <v>4.7399999999999997E-4</v>
      </c>
      <c r="O518" s="25">
        <f t="shared" si="62"/>
        <v>-1709.1127019999999</v>
      </c>
      <c r="P518" s="30">
        <v>0</v>
      </c>
      <c r="Q518" s="45">
        <v>1391360</v>
      </c>
      <c r="R518" s="50">
        <f t="shared" si="63"/>
        <v>-1391360</v>
      </c>
      <c r="S518" s="4">
        <v>4.5800000000000002E-4</v>
      </c>
      <c r="T518" s="5">
        <f t="shared" si="64"/>
        <v>-637.24288000000001</v>
      </c>
      <c r="U518" s="14">
        <f t="shared" si="65"/>
        <v>-2346.3555820000001</v>
      </c>
    </row>
    <row r="519" spans="1:21" ht="15.75" x14ac:dyDescent="0.25">
      <c r="A519" s="6" t="s">
        <v>56</v>
      </c>
      <c r="B519" s="10" t="s">
        <v>19</v>
      </c>
      <c r="C519" s="2" t="s">
        <v>75</v>
      </c>
      <c r="D519" s="3">
        <v>487</v>
      </c>
      <c r="E519" s="3">
        <v>8027</v>
      </c>
      <c r="F519" s="38">
        <v>1</v>
      </c>
      <c r="G519" s="42">
        <v>0</v>
      </c>
      <c r="H519" s="45">
        <v>3605723</v>
      </c>
      <c r="I519" s="53">
        <f t="shared" si="59"/>
        <v>-3605723</v>
      </c>
      <c r="J519" s="30">
        <v>0</v>
      </c>
      <c r="K519" s="46"/>
      <c r="L519" s="56">
        <f t="shared" si="60"/>
        <v>0</v>
      </c>
      <c r="M519" s="8">
        <f t="shared" si="61"/>
        <v>-3605723</v>
      </c>
      <c r="N519" s="35">
        <v>7.4250000000000002E-3</v>
      </c>
      <c r="O519" s="25">
        <f t="shared" si="62"/>
        <v>-26772.493275000001</v>
      </c>
      <c r="P519" s="30">
        <v>0</v>
      </c>
      <c r="Q519" s="45">
        <v>1391360</v>
      </c>
      <c r="R519" s="50">
        <f t="shared" si="63"/>
        <v>-1391360</v>
      </c>
      <c r="S519" s="4">
        <v>7.8079999999999998E-3</v>
      </c>
      <c r="T519" s="5">
        <f t="shared" si="64"/>
        <v>-10863.738879999999</v>
      </c>
      <c r="U519" s="14">
        <f t="shared" si="65"/>
        <v>-37636.232154999998</v>
      </c>
    </row>
    <row r="520" spans="1:21" ht="15.75" x14ac:dyDescent="0.25">
      <c r="A520" s="6" t="s">
        <v>56</v>
      </c>
      <c r="B520" s="10" t="s">
        <v>19</v>
      </c>
      <c r="C520" s="2" t="s">
        <v>67</v>
      </c>
      <c r="D520" s="3">
        <v>487</v>
      </c>
      <c r="E520" s="3">
        <v>8027</v>
      </c>
      <c r="F520" s="38">
        <v>1</v>
      </c>
      <c r="G520" s="42">
        <v>0</v>
      </c>
      <c r="H520" s="45">
        <v>3605723</v>
      </c>
      <c r="I520" s="53">
        <f t="shared" si="59"/>
        <v>-3605723</v>
      </c>
      <c r="J520" s="30">
        <v>0</v>
      </c>
      <c r="K520" s="46"/>
      <c r="L520" s="56">
        <f t="shared" si="60"/>
        <v>0</v>
      </c>
      <c r="M520" s="8">
        <f t="shared" si="61"/>
        <v>-3605723</v>
      </c>
      <c r="N520" s="35">
        <v>0</v>
      </c>
      <c r="O520" s="25">
        <f t="shared" si="62"/>
        <v>0</v>
      </c>
      <c r="P520" s="30">
        <v>0</v>
      </c>
      <c r="Q520" s="45">
        <v>1391360</v>
      </c>
      <c r="R520" s="50">
        <f t="shared" si="63"/>
        <v>-1391360</v>
      </c>
      <c r="S520" s="4">
        <v>0</v>
      </c>
      <c r="T520" s="5">
        <f t="shared" si="64"/>
        <v>0</v>
      </c>
      <c r="U520" s="14">
        <f t="shared" si="65"/>
        <v>0</v>
      </c>
    </row>
    <row r="521" spans="1:21" ht="15.75" x14ac:dyDescent="0.25">
      <c r="A521" s="6" t="s">
        <v>56</v>
      </c>
      <c r="B521" s="10" t="s">
        <v>19</v>
      </c>
      <c r="C521" s="2" t="s">
        <v>68</v>
      </c>
      <c r="D521" s="3">
        <v>487</v>
      </c>
      <c r="E521" s="3">
        <v>8027</v>
      </c>
      <c r="F521" s="38">
        <v>1</v>
      </c>
      <c r="G521" s="42">
        <v>0</v>
      </c>
      <c r="H521" s="45">
        <v>3605723</v>
      </c>
      <c r="I521" s="53">
        <f t="shared" si="59"/>
        <v>-3605723</v>
      </c>
      <c r="J521" s="30">
        <v>0</v>
      </c>
      <c r="K521" s="46"/>
      <c r="L521" s="56">
        <f t="shared" si="60"/>
        <v>0</v>
      </c>
      <c r="M521" s="8">
        <f t="shared" si="61"/>
        <v>-3605723</v>
      </c>
      <c r="N521" s="35">
        <v>8.3999999999999995E-5</v>
      </c>
      <c r="O521" s="25">
        <f t="shared" si="62"/>
        <v>-302.88073199999997</v>
      </c>
      <c r="P521" s="30">
        <v>0</v>
      </c>
      <c r="Q521" s="45">
        <v>1391360</v>
      </c>
      <c r="R521" s="50">
        <f t="shared" si="63"/>
        <v>-1391360</v>
      </c>
      <c r="S521" s="4">
        <v>9.3999999999999994E-5</v>
      </c>
      <c r="T521" s="5">
        <f t="shared" si="64"/>
        <v>-130.78783999999999</v>
      </c>
      <c r="U521" s="14">
        <f t="shared" si="65"/>
        <v>-433.66857199999993</v>
      </c>
    </row>
    <row r="522" spans="1:21" ht="15.75" x14ac:dyDescent="0.25">
      <c r="A522" s="6" t="s">
        <v>56</v>
      </c>
      <c r="B522" s="10" t="s">
        <v>19</v>
      </c>
      <c r="C522" s="2" t="s">
        <v>69</v>
      </c>
      <c r="D522" s="3">
        <v>487</v>
      </c>
      <c r="E522" s="3">
        <v>8027</v>
      </c>
      <c r="F522" s="38">
        <v>1</v>
      </c>
      <c r="G522" s="42">
        <v>0</v>
      </c>
      <c r="H522" s="45">
        <v>3605723</v>
      </c>
      <c r="I522" s="53">
        <f t="shared" si="59"/>
        <v>-3605723</v>
      </c>
      <c r="J522" s="30">
        <v>0</v>
      </c>
      <c r="K522" s="46"/>
      <c r="L522" s="56">
        <f t="shared" si="60"/>
        <v>0</v>
      </c>
      <c r="M522" s="8">
        <f t="shared" si="61"/>
        <v>-3605723</v>
      </c>
      <c r="N522" s="35">
        <v>1.3200000000000001E-4</v>
      </c>
      <c r="O522" s="25">
        <f t="shared" si="62"/>
        <v>-475.95543600000002</v>
      </c>
      <c r="P522" s="30">
        <v>0</v>
      </c>
      <c r="Q522" s="45">
        <v>1391360</v>
      </c>
      <c r="R522" s="50">
        <f t="shared" si="63"/>
        <v>-1391360</v>
      </c>
      <c r="S522" s="4">
        <v>1.46E-4</v>
      </c>
      <c r="T522" s="5">
        <f t="shared" si="64"/>
        <v>-203.13855999999998</v>
      </c>
      <c r="U522" s="14">
        <f t="shared" si="65"/>
        <v>-679.09399600000006</v>
      </c>
    </row>
    <row r="523" spans="1:21" ht="15.75" x14ac:dyDescent="0.25">
      <c r="A523" s="6" t="s">
        <v>56</v>
      </c>
      <c r="B523" s="10" t="s">
        <v>19</v>
      </c>
      <c r="C523" s="2" t="s">
        <v>76</v>
      </c>
      <c r="D523" s="3">
        <v>487</v>
      </c>
      <c r="E523" s="3">
        <v>8027</v>
      </c>
      <c r="F523" s="38">
        <v>1</v>
      </c>
      <c r="G523" s="42">
        <v>0</v>
      </c>
      <c r="H523" s="45">
        <v>3605723</v>
      </c>
      <c r="I523" s="53">
        <f t="shared" si="59"/>
        <v>-3605723</v>
      </c>
      <c r="J523" s="30">
        <v>0</v>
      </c>
      <c r="K523" s="46"/>
      <c r="L523" s="56">
        <f t="shared" si="60"/>
        <v>0</v>
      </c>
      <c r="M523" s="8">
        <f t="shared" si="61"/>
        <v>-3605723</v>
      </c>
      <c r="N523" s="35">
        <v>2.6699999999999998E-4</v>
      </c>
      <c r="O523" s="25">
        <f t="shared" si="62"/>
        <v>-962.72804099999996</v>
      </c>
      <c r="P523" s="30">
        <v>0</v>
      </c>
      <c r="Q523" s="45">
        <v>1391360</v>
      </c>
      <c r="R523" s="50">
        <f t="shared" si="63"/>
        <v>-1391360</v>
      </c>
      <c r="S523" s="4">
        <v>2.9500000000000001E-4</v>
      </c>
      <c r="T523" s="5">
        <f t="shared" si="64"/>
        <v>-410.45120000000003</v>
      </c>
      <c r="U523" s="14">
        <f t="shared" si="65"/>
        <v>-1373.179241</v>
      </c>
    </row>
    <row r="524" spans="1:21" ht="15.75" x14ac:dyDescent="0.25">
      <c r="A524" s="6" t="s">
        <v>56</v>
      </c>
      <c r="B524" s="10" t="s">
        <v>19</v>
      </c>
      <c r="C524" s="2" t="s">
        <v>70</v>
      </c>
      <c r="D524" s="3">
        <v>487</v>
      </c>
      <c r="E524" s="3">
        <v>8027</v>
      </c>
      <c r="F524" s="38">
        <v>1</v>
      </c>
      <c r="G524" s="42">
        <v>0</v>
      </c>
      <c r="H524" s="45">
        <v>3605723</v>
      </c>
      <c r="I524" s="53">
        <f t="shared" si="59"/>
        <v>-3605723</v>
      </c>
      <c r="J524" s="30">
        <v>0</v>
      </c>
      <c r="K524" s="46"/>
      <c r="L524" s="56">
        <f t="shared" si="60"/>
        <v>0</v>
      </c>
      <c r="M524" s="8">
        <f t="shared" si="61"/>
        <v>-3605723</v>
      </c>
      <c r="N524" s="35">
        <v>5.0299999999999997E-4</v>
      </c>
      <c r="O524" s="25">
        <f t="shared" si="62"/>
        <v>-1813.6786689999999</v>
      </c>
      <c r="P524" s="30">
        <v>0</v>
      </c>
      <c r="Q524" s="45">
        <v>1391360</v>
      </c>
      <c r="R524" s="50">
        <f t="shared" si="63"/>
        <v>-1391360</v>
      </c>
      <c r="S524" s="4">
        <v>5.6400000000000005E-4</v>
      </c>
      <c r="T524" s="5">
        <f t="shared" si="64"/>
        <v>-784.7270400000001</v>
      </c>
      <c r="U524" s="14">
        <f t="shared" si="65"/>
        <v>-2598.4057090000001</v>
      </c>
    </row>
    <row r="525" spans="1:21" ht="15.75" x14ac:dyDescent="0.25">
      <c r="A525" s="6" t="s">
        <v>56</v>
      </c>
      <c r="B525" s="10" t="s">
        <v>19</v>
      </c>
      <c r="C525" s="2" t="s">
        <v>77</v>
      </c>
      <c r="D525" s="3">
        <v>487</v>
      </c>
      <c r="E525" s="3">
        <v>8027</v>
      </c>
      <c r="F525" s="38">
        <v>1</v>
      </c>
      <c r="G525" s="42">
        <v>0</v>
      </c>
      <c r="H525" s="45">
        <v>3605723</v>
      </c>
      <c r="I525" s="53">
        <f t="shared" si="59"/>
        <v>-3605723</v>
      </c>
      <c r="J525" s="30">
        <v>0</v>
      </c>
      <c r="K525" s="46"/>
      <c r="L525" s="56">
        <f t="shared" si="60"/>
        <v>0</v>
      </c>
      <c r="M525" s="8">
        <f t="shared" si="61"/>
        <v>-3605723</v>
      </c>
      <c r="N525" s="35">
        <v>2.3969999999999998E-3</v>
      </c>
      <c r="O525" s="25">
        <f t="shared" si="62"/>
        <v>-8642.9180309999992</v>
      </c>
      <c r="P525" s="30">
        <v>0</v>
      </c>
      <c r="Q525" s="45">
        <v>1391360</v>
      </c>
      <c r="R525" s="50">
        <f t="shared" si="63"/>
        <v>-1391360</v>
      </c>
      <c r="S525" s="4">
        <v>2.6510000000000001E-3</v>
      </c>
      <c r="T525" s="5">
        <f t="shared" si="64"/>
        <v>-3688.4953600000003</v>
      </c>
      <c r="U525" s="14">
        <f t="shared" si="65"/>
        <v>-12331.413391</v>
      </c>
    </row>
    <row r="526" spans="1:21" ht="15.75" x14ac:dyDescent="0.25">
      <c r="A526" s="6" t="s">
        <v>56</v>
      </c>
      <c r="B526" s="10" t="s">
        <v>19</v>
      </c>
      <c r="C526" s="2" t="s">
        <v>71</v>
      </c>
      <c r="D526" s="3">
        <v>487</v>
      </c>
      <c r="E526" s="3">
        <v>8027</v>
      </c>
      <c r="F526" s="38">
        <v>1</v>
      </c>
      <c r="G526" s="42">
        <v>0</v>
      </c>
      <c r="H526" s="45">
        <v>3605723</v>
      </c>
      <c r="I526" s="53">
        <f t="shared" si="59"/>
        <v>-3605723</v>
      </c>
      <c r="J526" s="30">
        <v>0</v>
      </c>
      <c r="K526" s="46"/>
      <c r="L526" s="56">
        <f t="shared" si="60"/>
        <v>0</v>
      </c>
      <c r="M526" s="8">
        <f t="shared" si="61"/>
        <v>-3605723</v>
      </c>
      <c r="N526" s="35">
        <v>8.2000000000000001E-5</v>
      </c>
      <c r="O526" s="25">
        <f t="shared" si="62"/>
        <v>-295.669286</v>
      </c>
      <c r="P526" s="30">
        <v>0</v>
      </c>
      <c r="Q526" s="45">
        <v>1391360</v>
      </c>
      <c r="R526" s="50">
        <f t="shared" si="63"/>
        <v>-1391360</v>
      </c>
      <c r="S526" s="4">
        <v>9.2E-5</v>
      </c>
      <c r="T526" s="5">
        <f t="shared" si="64"/>
        <v>-128.00512000000001</v>
      </c>
      <c r="U526" s="14">
        <f t="shared" si="65"/>
        <v>-423.67440599999998</v>
      </c>
    </row>
    <row r="527" spans="1:21" ht="15.75" x14ac:dyDescent="0.25">
      <c r="A527" s="6" t="s">
        <v>56</v>
      </c>
      <c r="B527" s="10" t="s">
        <v>19</v>
      </c>
      <c r="C527" s="2" t="s">
        <v>72</v>
      </c>
      <c r="D527" s="3">
        <v>487</v>
      </c>
      <c r="E527" s="3">
        <v>8027</v>
      </c>
      <c r="F527" s="38">
        <v>1</v>
      </c>
      <c r="G527" s="42">
        <v>0</v>
      </c>
      <c r="H527" s="45">
        <v>3605723</v>
      </c>
      <c r="I527" s="53">
        <f t="shared" si="59"/>
        <v>-3605723</v>
      </c>
      <c r="J527" s="30">
        <v>0</v>
      </c>
      <c r="K527" s="46"/>
      <c r="L527" s="56">
        <f t="shared" si="60"/>
        <v>0</v>
      </c>
      <c r="M527" s="8">
        <f t="shared" si="61"/>
        <v>-3605723</v>
      </c>
      <c r="N527" s="35">
        <v>1.36E-4</v>
      </c>
      <c r="O527" s="25">
        <f t="shared" si="62"/>
        <v>-490.37832800000001</v>
      </c>
      <c r="P527" s="30">
        <v>0</v>
      </c>
      <c r="Q527" s="45">
        <v>1391360</v>
      </c>
      <c r="R527" s="50">
        <f t="shared" si="63"/>
        <v>-1391360</v>
      </c>
      <c r="S527" s="4">
        <v>1.35E-4</v>
      </c>
      <c r="T527" s="5">
        <f t="shared" si="64"/>
        <v>-187.83359999999999</v>
      </c>
      <c r="U527" s="14">
        <f t="shared" si="65"/>
        <v>-678.21192799999994</v>
      </c>
    </row>
    <row r="528" spans="1:21" ht="15.75" x14ac:dyDescent="0.25">
      <c r="A528" s="6" t="s">
        <v>56</v>
      </c>
      <c r="B528" s="10" t="s">
        <v>19</v>
      </c>
      <c r="C528" s="2" t="s">
        <v>73</v>
      </c>
      <c r="D528" s="3">
        <v>487</v>
      </c>
      <c r="E528" s="3">
        <v>8027</v>
      </c>
      <c r="F528" s="38">
        <v>0</v>
      </c>
      <c r="G528" s="42">
        <v>0</v>
      </c>
      <c r="H528" s="45">
        <v>3605723</v>
      </c>
      <c r="I528" s="53">
        <f t="shared" si="59"/>
        <v>0</v>
      </c>
      <c r="J528" s="30">
        <v>0</v>
      </c>
      <c r="K528" s="46"/>
      <c r="L528" s="56">
        <f t="shared" si="60"/>
        <v>0</v>
      </c>
      <c r="M528" s="8">
        <f t="shared" si="61"/>
        <v>0</v>
      </c>
      <c r="N528" s="35">
        <v>1.2E-5</v>
      </c>
      <c r="O528" s="25">
        <f t="shared" si="62"/>
        <v>0</v>
      </c>
      <c r="P528" s="30">
        <v>0</v>
      </c>
      <c r="Q528" s="45">
        <v>1391360</v>
      </c>
      <c r="R528" s="50">
        <f t="shared" si="63"/>
        <v>0</v>
      </c>
      <c r="S528" s="4">
        <v>1.2E-5</v>
      </c>
      <c r="T528" s="5">
        <f t="shared" si="64"/>
        <v>0</v>
      </c>
      <c r="U528" s="14">
        <f t="shared" si="65"/>
        <v>0</v>
      </c>
    </row>
    <row r="529" spans="1:21" ht="15.75" x14ac:dyDescent="0.25">
      <c r="A529" s="6" t="s">
        <v>56</v>
      </c>
      <c r="B529" s="10" t="s">
        <v>19</v>
      </c>
      <c r="C529" s="2" t="s">
        <v>74</v>
      </c>
      <c r="D529" s="3">
        <v>487</v>
      </c>
      <c r="E529" s="3">
        <v>8027</v>
      </c>
      <c r="F529" s="38">
        <v>0</v>
      </c>
      <c r="G529" s="42">
        <v>0</v>
      </c>
      <c r="H529" s="45">
        <v>3605723</v>
      </c>
      <c r="I529" s="53">
        <f t="shared" si="59"/>
        <v>0</v>
      </c>
      <c r="J529" s="30">
        <v>0</v>
      </c>
      <c r="K529" s="46"/>
      <c r="L529" s="56">
        <f t="shared" si="60"/>
        <v>0</v>
      </c>
      <c r="M529" s="8">
        <f t="shared" si="61"/>
        <v>0</v>
      </c>
      <c r="N529" s="35">
        <v>2.14E-4</v>
      </c>
      <c r="O529" s="25">
        <f t="shared" si="62"/>
        <v>0</v>
      </c>
      <c r="P529" s="30">
        <v>0</v>
      </c>
      <c r="Q529" s="45">
        <v>1391360</v>
      </c>
      <c r="R529" s="50">
        <f t="shared" si="63"/>
        <v>0</v>
      </c>
      <c r="S529" s="4">
        <v>2.4000000000000001E-4</v>
      </c>
      <c r="T529" s="5">
        <f t="shared" si="64"/>
        <v>0</v>
      </c>
      <c r="U529" s="14">
        <f t="shared" si="65"/>
        <v>0</v>
      </c>
    </row>
    <row r="530" spans="1:21" ht="15.75" x14ac:dyDescent="0.25">
      <c r="A530" s="6" t="s">
        <v>56</v>
      </c>
      <c r="B530" s="10" t="s">
        <v>19</v>
      </c>
      <c r="C530" s="2" t="s">
        <v>37</v>
      </c>
      <c r="D530" s="3">
        <v>487</v>
      </c>
      <c r="E530" s="3">
        <v>8027</v>
      </c>
      <c r="F530" s="38">
        <v>1</v>
      </c>
      <c r="G530" s="42">
        <v>0</v>
      </c>
      <c r="H530" s="45">
        <v>3605723</v>
      </c>
      <c r="I530" s="53">
        <f t="shared" si="59"/>
        <v>-3605723</v>
      </c>
      <c r="J530" s="30">
        <v>0</v>
      </c>
      <c r="K530" s="46"/>
      <c r="L530" s="56">
        <f t="shared" si="60"/>
        <v>0</v>
      </c>
      <c r="M530" s="8">
        <f t="shared" si="61"/>
        <v>-3605723</v>
      </c>
      <c r="N530" s="35">
        <v>2.1499999999999999E-4</v>
      </c>
      <c r="O530" s="25">
        <f t="shared" si="62"/>
        <v>-775.23044500000003</v>
      </c>
      <c r="P530" s="30">
        <v>0</v>
      </c>
      <c r="Q530" s="45">
        <v>1391360</v>
      </c>
      <c r="R530" s="50">
        <f t="shared" si="63"/>
        <v>-1391360</v>
      </c>
      <c r="S530" s="4">
        <v>2.41E-4</v>
      </c>
      <c r="T530" s="5">
        <f t="shared" si="64"/>
        <v>-335.31776000000002</v>
      </c>
      <c r="U530" s="14">
        <f t="shared" si="65"/>
        <v>-1110.5482050000001</v>
      </c>
    </row>
    <row r="531" spans="1:21" ht="15.75" x14ac:dyDescent="0.25">
      <c r="A531" s="6" t="s">
        <v>56</v>
      </c>
      <c r="B531" s="10" t="s">
        <v>19</v>
      </c>
      <c r="C531" s="2" t="s">
        <v>30</v>
      </c>
      <c r="D531" s="3">
        <v>487</v>
      </c>
      <c r="E531" s="3">
        <v>8027</v>
      </c>
      <c r="F531" s="38">
        <v>1</v>
      </c>
      <c r="G531" s="42">
        <v>0</v>
      </c>
      <c r="H531" s="45">
        <v>3605723</v>
      </c>
      <c r="I531" s="53">
        <f t="shared" si="59"/>
        <v>-3605723</v>
      </c>
      <c r="J531" s="30">
        <v>0</v>
      </c>
      <c r="K531" s="46"/>
      <c r="L531" s="56">
        <f t="shared" si="60"/>
        <v>0</v>
      </c>
      <c r="M531" s="8">
        <f t="shared" si="61"/>
        <v>-3605723</v>
      </c>
      <c r="N531" s="35">
        <v>0</v>
      </c>
      <c r="O531" s="25">
        <f t="shared" si="62"/>
        <v>0</v>
      </c>
      <c r="P531" s="30">
        <v>0</v>
      </c>
      <c r="Q531" s="45">
        <v>1391360</v>
      </c>
      <c r="R531" s="50">
        <f t="shared" si="63"/>
        <v>-1391360</v>
      </c>
      <c r="S531" s="4">
        <v>0</v>
      </c>
      <c r="T531" s="5">
        <f t="shared" si="64"/>
        <v>0</v>
      </c>
      <c r="U531" s="14">
        <f t="shared" si="65"/>
        <v>0</v>
      </c>
    </row>
    <row r="532" spans="1:21" ht="15.75" x14ac:dyDescent="0.25">
      <c r="A532" s="6" t="s">
        <v>56</v>
      </c>
      <c r="B532" s="10" t="s">
        <v>19</v>
      </c>
      <c r="C532" s="2" t="s">
        <v>35</v>
      </c>
      <c r="D532" s="3">
        <v>487</v>
      </c>
      <c r="E532" s="3">
        <v>8027</v>
      </c>
      <c r="F532" s="38">
        <v>1</v>
      </c>
      <c r="G532" s="42">
        <v>0</v>
      </c>
      <c r="H532" s="45">
        <v>3605723</v>
      </c>
      <c r="I532" s="53">
        <f t="shared" si="59"/>
        <v>-3605723</v>
      </c>
      <c r="J532" s="30">
        <v>0</v>
      </c>
      <c r="K532" s="46"/>
      <c r="L532" s="56">
        <f t="shared" si="60"/>
        <v>0</v>
      </c>
      <c r="M532" s="8">
        <f t="shared" si="61"/>
        <v>-3605723</v>
      </c>
      <c r="N532" s="35">
        <v>0</v>
      </c>
      <c r="O532" s="25">
        <f t="shared" si="62"/>
        <v>0</v>
      </c>
      <c r="P532" s="30">
        <v>0</v>
      </c>
      <c r="Q532" s="45">
        <v>1391360</v>
      </c>
      <c r="R532" s="50">
        <f t="shared" si="63"/>
        <v>-1391360</v>
      </c>
      <c r="S532" s="4">
        <v>0</v>
      </c>
      <c r="T532" s="5">
        <f t="shared" si="64"/>
        <v>0</v>
      </c>
      <c r="U532" s="14">
        <f t="shared" si="65"/>
        <v>0</v>
      </c>
    </row>
    <row r="533" spans="1:21" ht="15.75" x14ac:dyDescent="0.25">
      <c r="A533" s="6" t="s">
        <v>56</v>
      </c>
      <c r="B533" s="10" t="s">
        <v>19</v>
      </c>
      <c r="C533" s="2" t="s">
        <v>31</v>
      </c>
      <c r="D533" s="3">
        <v>487</v>
      </c>
      <c r="E533" s="3">
        <v>8027</v>
      </c>
      <c r="F533" s="38">
        <v>1</v>
      </c>
      <c r="G533" s="42">
        <v>0</v>
      </c>
      <c r="H533" s="45">
        <v>3605723</v>
      </c>
      <c r="I533" s="53">
        <f t="shared" si="59"/>
        <v>-3605723</v>
      </c>
      <c r="J533" s="30">
        <v>0</v>
      </c>
      <c r="K533" s="46"/>
      <c r="L533" s="56">
        <f t="shared" si="60"/>
        <v>0</v>
      </c>
      <c r="M533" s="8">
        <f t="shared" si="61"/>
        <v>-3605723</v>
      </c>
      <c r="N533" s="35">
        <v>1.6000000000000001E-4</v>
      </c>
      <c r="O533" s="25">
        <f t="shared" si="62"/>
        <v>-576.91568000000007</v>
      </c>
      <c r="P533" s="30">
        <v>0</v>
      </c>
      <c r="Q533" s="45">
        <v>1391360</v>
      </c>
      <c r="R533" s="50">
        <f t="shared" si="63"/>
        <v>-1391360</v>
      </c>
      <c r="S533" s="4">
        <v>1.76E-4</v>
      </c>
      <c r="T533" s="5">
        <f t="shared" si="64"/>
        <v>-244.87935999999999</v>
      </c>
      <c r="U533" s="14">
        <f t="shared" si="65"/>
        <v>-821.79504000000009</v>
      </c>
    </row>
    <row r="534" spans="1:21" ht="15.75" x14ac:dyDescent="0.25">
      <c r="A534" s="6" t="s">
        <v>56</v>
      </c>
      <c r="B534" s="10" t="s">
        <v>19</v>
      </c>
      <c r="C534" s="2" t="s">
        <v>187</v>
      </c>
      <c r="D534" s="3">
        <v>487</v>
      </c>
      <c r="E534" s="3">
        <v>8027</v>
      </c>
      <c r="F534" s="38">
        <v>1</v>
      </c>
      <c r="G534" s="42">
        <v>0</v>
      </c>
      <c r="H534" s="45">
        <v>3605723</v>
      </c>
      <c r="I534" s="53">
        <f t="shared" si="59"/>
        <v>-3605723</v>
      </c>
      <c r="J534" s="30">
        <v>0</v>
      </c>
      <c r="K534" s="46"/>
      <c r="L534" s="56">
        <f t="shared" si="60"/>
        <v>0</v>
      </c>
      <c r="M534" s="8">
        <f t="shared" si="61"/>
        <v>-3605723</v>
      </c>
      <c r="N534" s="35">
        <v>4.6E-5</v>
      </c>
      <c r="O534" s="25">
        <f t="shared" si="62"/>
        <v>-165.863258</v>
      </c>
      <c r="P534" s="30">
        <v>0</v>
      </c>
      <c r="Q534" s="45">
        <v>1391360</v>
      </c>
      <c r="R534" s="50">
        <f t="shared" si="63"/>
        <v>-1391360</v>
      </c>
      <c r="S534" s="4">
        <v>2.5999999999999998E-5</v>
      </c>
      <c r="T534" s="5">
        <f t="shared" si="64"/>
        <v>-36.175359999999998</v>
      </c>
      <c r="U534" s="14">
        <f t="shared" si="65"/>
        <v>-202.03861799999999</v>
      </c>
    </row>
    <row r="535" spans="1:21" ht="15.75" x14ac:dyDescent="0.25">
      <c r="A535" s="6" t="s">
        <v>56</v>
      </c>
      <c r="B535" s="10" t="s">
        <v>21</v>
      </c>
      <c r="C535" s="2" t="s">
        <v>64</v>
      </c>
      <c r="D535" s="3">
        <v>492</v>
      </c>
      <c r="E535" s="3">
        <v>8028</v>
      </c>
      <c r="F535" s="38">
        <v>1</v>
      </c>
      <c r="G535" s="42">
        <v>22750969</v>
      </c>
      <c r="H535" s="45">
        <v>12203946</v>
      </c>
      <c r="I535" s="53">
        <f t="shared" si="59"/>
        <v>10547023</v>
      </c>
      <c r="J535" s="30">
        <v>75137</v>
      </c>
      <c r="K535" s="46"/>
      <c r="L535" s="56">
        <f t="shared" si="60"/>
        <v>75137</v>
      </c>
      <c r="M535" s="8">
        <f t="shared" si="61"/>
        <v>10622160</v>
      </c>
      <c r="N535" s="35">
        <v>1.4239999999999999E-3</v>
      </c>
      <c r="O535" s="25">
        <f t="shared" si="62"/>
        <v>15125.955839999999</v>
      </c>
      <c r="P535" s="30">
        <v>939187</v>
      </c>
      <c r="Q535" s="45">
        <v>261006</v>
      </c>
      <c r="R535" s="50">
        <f t="shared" si="63"/>
        <v>678181</v>
      </c>
      <c r="S535" s="4">
        <v>1.72E-3</v>
      </c>
      <c r="T535" s="5">
        <f t="shared" si="64"/>
        <v>1166.4713199999999</v>
      </c>
      <c r="U535" s="14">
        <f t="shared" si="65"/>
        <v>16292.427159999999</v>
      </c>
    </row>
    <row r="536" spans="1:21" ht="15.75" x14ac:dyDescent="0.25">
      <c r="A536" s="6" t="s">
        <v>56</v>
      </c>
      <c r="B536" s="10" t="s">
        <v>21</v>
      </c>
      <c r="C536" s="2" t="s">
        <v>65</v>
      </c>
      <c r="D536" s="3">
        <v>492</v>
      </c>
      <c r="E536" s="3">
        <v>8028</v>
      </c>
      <c r="F536" s="38">
        <v>1</v>
      </c>
      <c r="G536" s="42">
        <v>22750969</v>
      </c>
      <c r="H536" s="45">
        <v>12203946</v>
      </c>
      <c r="I536" s="53">
        <f t="shared" si="59"/>
        <v>10547023</v>
      </c>
      <c r="J536" s="30">
        <v>75137</v>
      </c>
      <c r="K536" s="46"/>
      <c r="L536" s="56">
        <f t="shared" si="60"/>
        <v>75137</v>
      </c>
      <c r="M536" s="8">
        <f t="shared" si="61"/>
        <v>10622160</v>
      </c>
      <c r="N536" s="35">
        <v>1.4100000000000001E-4</v>
      </c>
      <c r="O536" s="25">
        <f t="shared" si="62"/>
        <v>1497.7245600000001</v>
      </c>
      <c r="P536" s="30">
        <v>939187</v>
      </c>
      <c r="Q536" s="45">
        <v>261006</v>
      </c>
      <c r="R536" s="50">
        <f t="shared" si="63"/>
        <v>678181</v>
      </c>
      <c r="S536" s="4">
        <v>1.85E-4</v>
      </c>
      <c r="T536" s="5">
        <f t="shared" si="64"/>
        <v>125.46348499999999</v>
      </c>
      <c r="U536" s="14">
        <f t="shared" si="65"/>
        <v>1623.1880450000001</v>
      </c>
    </row>
    <row r="537" spans="1:21" ht="15.75" x14ac:dyDescent="0.25">
      <c r="A537" s="6" t="s">
        <v>56</v>
      </c>
      <c r="B537" s="10" t="s">
        <v>21</v>
      </c>
      <c r="C537" s="2" t="s">
        <v>66</v>
      </c>
      <c r="D537" s="3">
        <v>492</v>
      </c>
      <c r="E537" s="3">
        <v>8028</v>
      </c>
      <c r="F537" s="38">
        <v>1</v>
      </c>
      <c r="G537" s="42">
        <v>22750969</v>
      </c>
      <c r="H537" s="45">
        <v>12203946</v>
      </c>
      <c r="I537" s="53">
        <f t="shared" si="59"/>
        <v>10547023</v>
      </c>
      <c r="J537" s="30">
        <v>75137</v>
      </c>
      <c r="K537" s="46"/>
      <c r="L537" s="56">
        <f t="shared" si="60"/>
        <v>75137</v>
      </c>
      <c r="M537" s="8">
        <f t="shared" si="61"/>
        <v>10622160</v>
      </c>
      <c r="N537" s="35">
        <v>4.7399999999999997E-4</v>
      </c>
      <c r="O537" s="25">
        <f t="shared" si="62"/>
        <v>5034.9038399999999</v>
      </c>
      <c r="P537" s="30">
        <v>939187</v>
      </c>
      <c r="Q537" s="45">
        <v>261006</v>
      </c>
      <c r="R537" s="50">
        <f t="shared" si="63"/>
        <v>678181</v>
      </c>
      <c r="S537" s="4">
        <v>4.5800000000000002E-4</v>
      </c>
      <c r="T537" s="5">
        <f t="shared" si="64"/>
        <v>310.606898</v>
      </c>
      <c r="U537" s="14">
        <f t="shared" si="65"/>
        <v>5345.5107379999999</v>
      </c>
    </row>
    <row r="538" spans="1:21" ht="15.75" x14ac:dyDescent="0.25">
      <c r="A538" s="6" t="s">
        <v>56</v>
      </c>
      <c r="B538" s="10" t="s">
        <v>21</v>
      </c>
      <c r="C538" s="2" t="s">
        <v>75</v>
      </c>
      <c r="D538" s="3">
        <v>492</v>
      </c>
      <c r="E538" s="3">
        <v>8028</v>
      </c>
      <c r="F538" s="38">
        <v>1</v>
      </c>
      <c r="G538" s="42">
        <v>22750969</v>
      </c>
      <c r="H538" s="45">
        <v>12203946</v>
      </c>
      <c r="I538" s="53">
        <f t="shared" si="59"/>
        <v>10547023</v>
      </c>
      <c r="J538" s="30">
        <v>75137</v>
      </c>
      <c r="K538" s="46"/>
      <c r="L538" s="56">
        <f t="shared" si="60"/>
        <v>75137</v>
      </c>
      <c r="M538" s="8">
        <f t="shared" si="61"/>
        <v>10622160</v>
      </c>
      <c r="N538" s="35">
        <v>7.4250000000000002E-3</v>
      </c>
      <c r="O538" s="25">
        <f t="shared" si="62"/>
        <v>78869.538</v>
      </c>
      <c r="P538" s="30">
        <v>939187</v>
      </c>
      <c r="Q538" s="45">
        <v>261006</v>
      </c>
      <c r="R538" s="50">
        <f t="shared" si="63"/>
        <v>678181</v>
      </c>
      <c r="S538" s="4">
        <v>7.8079999999999998E-3</v>
      </c>
      <c r="T538" s="5">
        <f t="shared" si="64"/>
        <v>5295.2372479999995</v>
      </c>
      <c r="U538" s="14">
        <f t="shared" si="65"/>
        <v>84164.775248000005</v>
      </c>
    </row>
    <row r="539" spans="1:21" ht="15.75" x14ac:dyDescent="0.25">
      <c r="A539" s="6" t="s">
        <v>56</v>
      </c>
      <c r="B539" s="10" t="s">
        <v>21</v>
      </c>
      <c r="C539" s="2" t="s">
        <v>67</v>
      </c>
      <c r="D539" s="3">
        <v>492</v>
      </c>
      <c r="E539" s="3">
        <v>8028</v>
      </c>
      <c r="F539" s="38">
        <v>1</v>
      </c>
      <c r="G539" s="42">
        <v>22750969</v>
      </c>
      <c r="H539" s="45">
        <v>12203946</v>
      </c>
      <c r="I539" s="53">
        <f t="shared" si="59"/>
        <v>10547023</v>
      </c>
      <c r="J539" s="30">
        <v>75137</v>
      </c>
      <c r="K539" s="46"/>
      <c r="L539" s="56">
        <f t="shared" si="60"/>
        <v>75137</v>
      </c>
      <c r="M539" s="8">
        <f t="shared" si="61"/>
        <v>10622160</v>
      </c>
      <c r="N539" s="35">
        <v>0</v>
      </c>
      <c r="O539" s="25">
        <f t="shared" si="62"/>
        <v>0</v>
      </c>
      <c r="P539" s="30">
        <v>939187</v>
      </c>
      <c r="Q539" s="45">
        <v>261006</v>
      </c>
      <c r="R539" s="50">
        <f t="shared" si="63"/>
        <v>678181</v>
      </c>
      <c r="S539" s="4">
        <v>0</v>
      </c>
      <c r="T539" s="5">
        <f t="shared" si="64"/>
        <v>0</v>
      </c>
      <c r="U539" s="14">
        <f t="shared" si="65"/>
        <v>0</v>
      </c>
    </row>
    <row r="540" spans="1:21" ht="15.75" x14ac:dyDescent="0.25">
      <c r="A540" s="6" t="s">
        <v>56</v>
      </c>
      <c r="B540" s="10" t="s">
        <v>21</v>
      </c>
      <c r="C540" s="2" t="s">
        <v>68</v>
      </c>
      <c r="D540" s="3">
        <v>492</v>
      </c>
      <c r="E540" s="3">
        <v>8028</v>
      </c>
      <c r="F540" s="38">
        <v>1</v>
      </c>
      <c r="G540" s="42">
        <v>22750969</v>
      </c>
      <c r="H540" s="45">
        <v>12203946</v>
      </c>
      <c r="I540" s="53">
        <f t="shared" si="59"/>
        <v>10547023</v>
      </c>
      <c r="J540" s="30">
        <v>75137</v>
      </c>
      <c r="K540" s="46"/>
      <c r="L540" s="56">
        <f t="shared" si="60"/>
        <v>75137</v>
      </c>
      <c r="M540" s="8">
        <f t="shared" si="61"/>
        <v>10622160</v>
      </c>
      <c r="N540" s="35">
        <v>8.3999999999999995E-5</v>
      </c>
      <c r="O540" s="25">
        <f t="shared" si="62"/>
        <v>892.26143999999999</v>
      </c>
      <c r="P540" s="30">
        <v>939187</v>
      </c>
      <c r="Q540" s="45">
        <v>261006</v>
      </c>
      <c r="R540" s="50">
        <f t="shared" si="63"/>
        <v>678181</v>
      </c>
      <c r="S540" s="4">
        <v>9.3999999999999994E-5</v>
      </c>
      <c r="T540" s="5">
        <f t="shared" si="64"/>
        <v>63.749013999999995</v>
      </c>
      <c r="U540" s="14">
        <f t="shared" si="65"/>
        <v>956.01045399999998</v>
      </c>
    </row>
    <row r="541" spans="1:21" ht="15.75" x14ac:dyDescent="0.25">
      <c r="A541" s="6" t="s">
        <v>56</v>
      </c>
      <c r="B541" s="10" t="s">
        <v>21</v>
      </c>
      <c r="C541" s="2" t="s">
        <v>69</v>
      </c>
      <c r="D541" s="3">
        <v>492</v>
      </c>
      <c r="E541" s="3">
        <v>8028</v>
      </c>
      <c r="F541" s="38">
        <v>1</v>
      </c>
      <c r="G541" s="42">
        <v>22750969</v>
      </c>
      <c r="H541" s="45">
        <v>12203946</v>
      </c>
      <c r="I541" s="53">
        <f t="shared" si="59"/>
        <v>10547023</v>
      </c>
      <c r="J541" s="30">
        <v>75137</v>
      </c>
      <c r="K541" s="46"/>
      <c r="L541" s="56">
        <f t="shared" si="60"/>
        <v>75137</v>
      </c>
      <c r="M541" s="8">
        <f t="shared" si="61"/>
        <v>10622160</v>
      </c>
      <c r="N541" s="35">
        <v>1.3200000000000001E-4</v>
      </c>
      <c r="O541" s="25">
        <f t="shared" si="62"/>
        <v>1402.1251200000002</v>
      </c>
      <c r="P541" s="30">
        <v>939187</v>
      </c>
      <c r="Q541" s="45">
        <v>261006</v>
      </c>
      <c r="R541" s="50">
        <f t="shared" si="63"/>
        <v>678181</v>
      </c>
      <c r="S541" s="4">
        <v>1.46E-4</v>
      </c>
      <c r="T541" s="5">
        <f t="shared" si="64"/>
        <v>99.014426</v>
      </c>
      <c r="U541" s="14">
        <f t="shared" si="65"/>
        <v>1501.1395460000001</v>
      </c>
    </row>
    <row r="542" spans="1:21" ht="15.75" x14ac:dyDescent="0.25">
      <c r="A542" s="6" t="s">
        <v>56</v>
      </c>
      <c r="B542" s="10" t="s">
        <v>21</v>
      </c>
      <c r="C542" s="2" t="s">
        <v>76</v>
      </c>
      <c r="D542" s="3">
        <v>492</v>
      </c>
      <c r="E542" s="3">
        <v>8028</v>
      </c>
      <c r="F542" s="38">
        <v>1</v>
      </c>
      <c r="G542" s="42">
        <v>22750969</v>
      </c>
      <c r="H542" s="45">
        <v>12203946</v>
      </c>
      <c r="I542" s="53">
        <f t="shared" si="59"/>
        <v>10547023</v>
      </c>
      <c r="J542" s="30">
        <v>75137</v>
      </c>
      <c r="K542" s="46"/>
      <c r="L542" s="56">
        <f t="shared" si="60"/>
        <v>75137</v>
      </c>
      <c r="M542" s="8">
        <f t="shared" si="61"/>
        <v>10622160</v>
      </c>
      <c r="N542" s="35">
        <v>2.6699999999999998E-4</v>
      </c>
      <c r="O542" s="25">
        <f t="shared" si="62"/>
        <v>2836.11672</v>
      </c>
      <c r="P542" s="30">
        <v>939187</v>
      </c>
      <c r="Q542" s="45">
        <v>261006</v>
      </c>
      <c r="R542" s="50">
        <f t="shared" si="63"/>
        <v>678181</v>
      </c>
      <c r="S542" s="4">
        <v>2.9500000000000001E-4</v>
      </c>
      <c r="T542" s="5">
        <f t="shared" si="64"/>
        <v>200.06339500000001</v>
      </c>
      <c r="U542" s="14">
        <f t="shared" si="65"/>
        <v>3036.1801150000001</v>
      </c>
    </row>
    <row r="543" spans="1:21" ht="15.75" x14ac:dyDescent="0.25">
      <c r="A543" s="6" t="s">
        <v>56</v>
      </c>
      <c r="B543" s="10" t="s">
        <v>21</v>
      </c>
      <c r="C543" s="2" t="s">
        <v>70</v>
      </c>
      <c r="D543" s="3">
        <v>492</v>
      </c>
      <c r="E543" s="3">
        <v>8028</v>
      </c>
      <c r="F543" s="38">
        <v>1</v>
      </c>
      <c r="G543" s="42">
        <v>22750969</v>
      </c>
      <c r="H543" s="45">
        <v>12203946</v>
      </c>
      <c r="I543" s="53">
        <f t="shared" si="59"/>
        <v>10547023</v>
      </c>
      <c r="J543" s="30">
        <v>75137</v>
      </c>
      <c r="K543" s="46"/>
      <c r="L543" s="56">
        <f t="shared" si="60"/>
        <v>75137</v>
      </c>
      <c r="M543" s="8">
        <f t="shared" si="61"/>
        <v>10622160</v>
      </c>
      <c r="N543" s="35">
        <v>5.0299999999999997E-4</v>
      </c>
      <c r="O543" s="25">
        <f t="shared" si="62"/>
        <v>5342.9464799999996</v>
      </c>
      <c r="P543" s="30">
        <v>939187</v>
      </c>
      <c r="Q543" s="45">
        <v>261006</v>
      </c>
      <c r="R543" s="50">
        <f t="shared" si="63"/>
        <v>678181</v>
      </c>
      <c r="S543" s="4">
        <v>5.6400000000000005E-4</v>
      </c>
      <c r="T543" s="5">
        <f t="shared" si="64"/>
        <v>382.49408400000004</v>
      </c>
      <c r="U543" s="14">
        <f t="shared" si="65"/>
        <v>5725.4405639999995</v>
      </c>
    </row>
    <row r="544" spans="1:21" ht="15.75" x14ac:dyDescent="0.25">
      <c r="A544" s="6" t="s">
        <v>56</v>
      </c>
      <c r="B544" s="10" t="s">
        <v>21</v>
      </c>
      <c r="C544" s="2" t="s">
        <v>77</v>
      </c>
      <c r="D544" s="3">
        <v>492</v>
      </c>
      <c r="E544" s="3">
        <v>8028</v>
      </c>
      <c r="F544" s="38">
        <v>1</v>
      </c>
      <c r="G544" s="42">
        <v>22750969</v>
      </c>
      <c r="H544" s="45">
        <v>12203946</v>
      </c>
      <c r="I544" s="53">
        <f t="shared" si="59"/>
        <v>10547023</v>
      </c>
      <c r="J544" s="30">
        <v>75137</v>
      </c>
      <c r="K544" s="46"/>
      <c r="L544" s="56">
        <f t="shared" si="60"/>
        <v>75137</v>
      </c>
      <c r="M544" s="8">
        <f t="shared" si="61"/>
        <v>10622160</v>
      </c>
      <c r="N544" s="35">
        <v>2.3969999999999998E-3</v>
      </c>
      <c r="O544" s="25">
        <f t="shared" si="62"/>
        <v>25461.317519999997</v>
      </c>
      <c r="P544" s="30">
        <v>939187</v>
      </c>
      <c r="Q544" s="45">
        <v>261006</v>
      </c>
      <c r="R544" s="50">
        <f t="shared" si="63"/>
        <v>678181</v>
      </c>
      <c r="S544" s="4">
        <v>2.6510000000000001E-3</v>
      </c>
      <c r="T544" s="5">
        <f t="shared" si="64"/>
        <v>1797.857831</v>
      </c>
      <c r="U544" s="14">
        <f t="shared" si="65"/>
        <v>27259.175350999998</v>
      </c>
    </row>
    <row r="545" spans="1:21" ht="15.75" x14ac:dyDescent="0.25">
      <c r="A545" s="6" t="s">
        <v>56</v>
      </c>
      <c r="B545" s="10" t="s">
        <v>21</v>
      </c>
      <c r="C545" s="2" t="s">
        <v>71</v>
      </c>
      <c r="D545" s="3">
        <v>492</v>
      </c>
      <c r="E545" s="3">
        <v>8028</v>
      </c>
      <c r="F545" s="38">
        <v>1</v>
      </c>
      <c r="G545" s="42">
        <v>22750969</v>
      </c>
      <c r="H545" s="45">
        <v>12203946</v>
      </c>
      <c r="I545" s="53">
        <f t="shared" si="59"/>
        <v>10547023</v>
      </c>
      <c r="J545" s="30">
        <v>75137</v>
      </c>
      <c r="K545" s="46"/>
      <c r="L545" s="56">
        <f t="shared" si="60"/>
        <v>75137</v>
      </c>
      <c r="M545" s="8">
        <f t="shared" si="61"/>
        <v>10622160</v>
      </c>
      <c r="N545" s="35">
        <v>8.2000000000000001E-5</v>
      </c>
      <c r="O545" s="25">
        <f t="shared" si="62"/>
        <v>871.01711999999998</v>
      </c>
      <c r="P545" s="30">
        <v>939187</v>
      </c>
      <c r="Q545" s="45">
        <v>261006</v>
      </c>
      <c r="R545" s="50">
        <f t="shared" si="63"/>
        <v>678181</v>
      </c>
      <c r="S545" s="4">
        <v>9.2E-5</v>
      </c>
      <c r="T545" s="5">
        <f t="shared" si="64"/>
        <v>62.392651999999998</v>
      </c>
      <c r="U545" s="14">
        <f t="shared" si="65"/>
        <v>933.40977199999998</v>
      </c>
    </row>
    <row r="546" spans="1:21" ht="15.75" x14ac:dyDescent="0.25">
      <c r="A546" s="6" t="s">
        <v>56</v>
      </c>
      <c r="B546" s="10" t="s">
        <v>21</v>
      </c>
      <c r="C546" s="2" t="s">
        <v>72</v>
      </c>
      <c r="D546" s="3">
        <v>492</v>
      </c>
      <c r="E546" s="3">
        <v>8028</v>
      </c>
      <c r="F546" s="38">
        <v>1</v>
      </c>
      <c r="G546" s="42">
        <v>22750969</v>
      </c>
      <c r="H546" s="45">
        <v>12203946</v>
      </c>
      <c r="I546" s="53">
        <f t="shared" si="59"/>
        <v>10547023</v>
      </c>
      <c r="J546" s="30">
        <v>75137</v>
      </c>
      <c r="K546" s="46"/>
      <c r="L546" s="56">
        <f t="shared" si="60"/>
        <v>75137</v>
      </c>
      <c r="M546" s="8">
        <f t="shared" si="61"/>
        <v>10622160</v>
      </c>
      <c r="N546" s="35">
        <v>1.36E-4</v>
      </c>
      <c r="O546" s="25">
        <f t="shared" si="62"/>
        <v>1444.61376</v>
      </c>
      <c r="P546" s="30">
        <v>939187</v>
      </c>
      <c r="Q546" s="45">
        <v>261006</v>
      </c>
      <c r="R546" s="50">
        <f t="shared" si="63"/>
        <v>678181</v>
      </c>
      <c r="S546" s="4">
        <v>1.35E-4</v>
      </c>
      <c r="T546" s="5">
        <f t="shared" si="64"/>
        <v>91.554434999999998</v>
      </c>
      <c r="U546" s="14">
        <f t="shared" si="65"/>
        <v>1536.168195</v>
      </c>
    </row>
    <row r="547" spans="1:21" ht="15.75" x14ac:dyDescent="0.25">
      <c r="A547" s="6" t="s">
        <v>56</v>
      </c>
      <c r="B547" s="10" t="s">
        <v>21</v>
      </c>
      <c r="C547" s="2" t="s">
        <v>73</v>
      </c>
      <c r="D547" s="3">
        <v>492</v>
      </c>
      <c r="E547" s="3">
        <v>8028</v>
      </c>
      <c r="F547" s="38">
        <v>0</v>
      </c>
      <c r="G547" s="42">
        <v>22750969</v>
      </c>
      <c r="H547" s="45">
        <v>12203946</v>
      </c>
      <c r="I547" s="53">
        <f t="shared" si="59"/>
        <v>0</v>
      </c>
      <c r="J547" s="30">
        <v>75137</v>
      </c>
      <c r="K547" s="46"/>
      <c r="L547" s="56">
        <f t="shared" si="60"/>
        <v>0</v>
      </c>
      <c r="M547" s="8">
        <f t="shared" si="61"/>
        <v>0</v>
      </c>
      <c r="N547" s="35">
        <v>1.2E-5</v>
      </c>
      <c r="O547" s="25">
        <f t="shared" si="62"/>
        <v>0</v>
      </c>
      <c r="P547" s="30">
        <v>939187</v>
      </c>
      <c r="Q547" s="45">
        <v>261006</v>
      </c>
      <c r="R547" s="50">
        <f t="shared" si="63"/>
        <v>0</v>
      </c>
      <c r="S547" s="4">
        <v>1.2E-5</v>
      </c>
      <c r="T547" s="5">
        <f t="shared" si="64"/>
        <v>0</v>
      </c>
      <c r="U547" s="14">
        <f t="shared" si="65"/>
        <v>0</v>
      </c>
    </row>
    <row r="548" spans="1:21" ht="15.75" x14ac:dyDescent="0.25">
      <c r="A548" s="6" t="s">
        <v>56</v>
      </c>
      <c r="B548" s="10" t="s">
        <v>21</v>
      </c>
      <c r="C548" s="2" t="s">
        <v>74</v>
      </c>
      <c r="D548" s="3">
        <v>492</v>
      </c>
      <c r="E548" s="3">
        <v>8028</v>
      </c>
      <c r="F548" s="38">
        <v>0</v>
      </c>
      <c r="G548" s="42">
        <v>22750969</v>
      </c>
      <c r="H548" s="45">
        <v>12203946</v>
      </c>
      <c r="I548" s="53">
        <f t="shared" si="59"/>
        <v>0</v>
      </c>
      <c r="J548" s="30">
        <v>75137</v>
      </c>
      <c r="K548" s="46"/>
      <c r="L548" s="56">
        <f t="shared" si="60"/>
        <v>0</v>
      </c>
      <c r="M548" s="8">
        <f t="shared" si="61"/>
        <v>0</v>
      </c>
      <c r="N548" s="35">
        <v>2.14E-4</v>
      </c>
      <c r="O548" s="25">
        <f t="shared" si="62"/>
        <v>0</v>
      </c>
      <c r="P548" s="30">
        <v>939187</v>
      </c>
      <c r="Q548" s="45">
        <v>261006</v>
      </c>
      <c r="R548" s="50">
        <f t="shared" si="63"/>
        <v>0</v>
      </c>
      <c r="S548" s="4">
        <v>2.4000000000000001E-4</v>
      </c>
      <c r="T548" s="5">
        <f t="shared" si="64"/>
        <v>0</v>
      </c>
      <c r="U548" s="14">
        <f t="shared" si="65"/>
        <v>0</v>
      </c>
    </row>
    <row r="549" spans="1:21" ht="15.75" x14ac:dyDescent="0.25">
      <c r="A549" s="6" t="s">
        <v>56</v>
      </c>
      <c r="B549" s="10" t="s">
        <v>21</v>
      </c>
      <c r="C549" s="2" t="s">
        <v>37</v>
      </c>
      <c r="D549" s="3">
        <v>492</v>
      </c>
      <c r="E549" s="3">
        <v>8028</v>
      </c>
      <c r="F549" s="38">
        <v>1</v>
      </c>
      <c r="G549" s="42">
        <v>22750969</v>
      </c>
      <c r="H549" s="45">
        <v>12203946</v>
      </c>
      <c r="I549" s="53">
        <f t="shared" si="59"/>
        <v>10547023</v>
      </c>
      <c r="J549" s="30">
        <v>75137</v>
      </c>
      <c r="K549" s="46"/>
      <c r="L549" s="56">
        <f t="shared" si="60"/>
        <v>75137</v>
      </c>
      <c r="M549" s="8">
        <f t="shared" si="61"/>
        <v>10622160</v>
      </c>
      <c r="N549" s="35">
        <v>2.1499999999999999E-4</v>
      </c>
      <c r="O549" s="25">
        <f t="shared" si="62"/>
        <v>2283.7644</v>
      </c>
      <c r="P549" s="30">
        <v>939187</v>
      </c>
      <c r="Q549" s="45">
        <v>261006</v>
      </c>
      <c r="R549" s="50">
        <f t="shared" si="63"/>
        <v>678181</v>
      </c>
      <c r="S549" s="4">
        <v>2.41E-4</v>
      </c>
      <c r="T549" s="5">
        <f t="shared" si="64"/>
        <v>163.441621</v>
      </c>
      <c r="U549" s="14">
        <f t="shared" si="65"/>
        <v>2447.206021</v>
      </c>
    </row>
    <row r="550" spans="1:21" ht="15.75" x14ac:dyDescent="0.25">
      <c r="A550" s="6" t="s">
        <v>56</v>
      </c>
      <c r="B550" s="10" t="s">
        <v>21</v>
      </c>
      <c r="C550" s="2" t="s">
        <v>30</v>
      </c>
      <c r="D550" s="3">
        <v>492</v>
      </c>
      <c r="E550" s="3">
        <v>8028</v>
      </c>
      <c r="F550" s="38">
        <v>1</v>
      </c>
      <c r="G550" s="42">
        <v>22750969</v>
      </c>
      <c r="H550" s="45">
        <v>12203946</v>
      </c>
      <c r="I550" s="53">
        <f t="shared" si="59"/>
        <v>10547023</v>
      </c>
      <c r="J550" s="30">
        <v>75137</v>
      </c>
      <c r="K550" s="46"/>
      <c r="L550" s="56">
        <f t="shared" si="60"/>
        <v>75137</v>
      </c>
      <c r="M550" s="8">
        <f t="shared" si="61"/>
        <v>10622160</v>
      </c>
      <c r="N550" s="35">
        <v>0</v>
      </c>
      <c r="O550" s="25">
        <f t="shared" si="62"/>
        <v>0</v>
      </c>
      <c r="P550" s="30">
        <v>939187</v>
      </c>
      <c r="Q550" s="45">
        <v>261006</v>
      </c>
      <c r="R550" s="50">
        <f t="shared" si="63"/>
        <v>678181</v>
      </c>
      <c r="S550" s="4">
        <v>0</v>
      </c>
      <c r="T550" s="5">
        <f t="shared" si="64"/>
        <v>0</v>
      </c>
      <c r="U550" s="14">
        <f t="shared" si="65"/>
        <v>0</v>
      </c>
    </row>
    <row r="551" spans="1:21" ht="15.75" x14ac:dyDescent="0.25">
      <c r="A551" s="6" t="s">
        <v>56</v>
      </c>
      <c r="B551" s="10" t="s">
        <v>21</v>
      </c>
      <c r="C551" s="2" t="s">
        <v>21</v>
      </c>
      <c r="D551" s="3">
        <v>492</v>
      </c>
      <c r="E551" s="3">
        <v>8028</v>
      </c>
      <c r="F551" s="38">
        <v>1</v>
      </c>
      <c r="G551" s="42">
        <v>22750969</v>
      </c>
      <c r="H551" s="45">
        <v>12203946</v>
      </c>
      <c r="I551" s="53">
        <f t="shared" si="59"/>
        <v>10547023</v>
      </c>
      <c r="J551" s="30">
        <v>75137</v>
      </c>
      <c r="K551" s="46"/>
      <c r="L551" s="56">
        <f t="shared" si="60"/>
        <v>75137</v>
      </c>
      <c r="M551" s="8">
        <f t="shared" si="61"/>
        <v>10622160</v>
      </c>
      <c r="N551" s="35">
        <v>0</v>
      </c>
      <c r="O551" s="25">
        <f t="shared" si="62"/>
        <v>0</v>
      </c>
      <c r="P551" s="30">
        <v>939187</v>
      </c>
      <c r="Q551" s="45">
        <v>261006</v>
      </c>
      <c r="R551" s="50">
        <f t="shared" si="63"/>
        <v>678181</v>
      </c>
      <c r="S551" s="4">
        <v>0</v>
      </c>
      <c r="T551" s="5">
        <f t="shared" si="64"/>
        <v>0</v>
      </c>
      <c r="U551" s="14">
        <f t="shared" si="65"/>
        <v>0</v>
      </c>
    </row>
    <row r="552" spans="1:21" ht="15.75" x14ac:dyDescent="0.25">
      <c r="A552" s="6" t="s">
        <v>56</v>
      </c>
      <c r="B552" s="10" t="s">
        <v>21</v>
      </c>
      <c r="C552" s="2" t="s">
        <v>31</v>
      </c>
      <c r="D552" s="3">
        <v>492</v>
      </c>
      <c r="E552" s="3">
        <v>8028</v>
      </c>
      <c r="F552" s="38">
        <v>1</v>
      </c>
      <c r="G552" s="42">
        <v>22750969</v>
      </c>
      <c r="H552" s="45">
        <v>12203946</v>
      </c>
      <c r="I552" s="53">
        <f t="shared" si="59"/>
        <v>10547023</v>
      </c>
      <c r="J552" s="30">
        <v>75137</v>
      </c>
      <c r="K552" s="46"/>
      <c r="L552" s="56">
        <f t="shared" si="60"/>
        <v>75137</v>
      </c>
      <c r="M552" s="8">
        <f t="shared" si="61"/>
        <v>10622160</v>
      </c>
      <c r="N552" s="35">
        <v>1.6000000000000001E-4</v>
      </c>
      <c r="O552" s="25">
        <f t="shared" si="62"/>
        <v>1699.5456000000001</v>
      </c>
      <c r="P552" s="30">
        <v>939187</v>
      </c>
      <c r="Q552" s="45">
        <v>261006</v>
      </c>
      <c r="R552" s="50">
        <f t="shared" si="63"/>
        <v>678181</v>
      </c>
      <c r="S552" s="4">
        <v>1.76E-4</v>
      </c>
      <c r="T552" s="5">
        <f t="shared" si="64"/>
        <v>119.35985599999999</v>
      </c>
      <c r="U552" s="14">
        <f t="shared" si="65"/>
        <v>1818.9054560000002</v>
      </c>
    </row>
    <row r="553" spans="1:21" ht="15.75" x14ac:dyDescent="0.25">
      <c r="A553" s="6" t="s">
        <v>56</v>
      </c>
      <c r="B553" s="10" t="s">
        <v>21</v>
      </c>
      <c r="C553" s="2" t="s">
        <v>187</v>
      </c>
      <c r="D553" s="3">
        <v>492</v>
      </c>
      <c r="E553" s="3">
        <v>8028</v>
      </c>
      <c r="F553" s="38">
        <v>1</v>
      </c>
      <c r="G553" s="42">
        <v>22750969</v>
      </c>
      <c r="H553" s="45">
        <v>12203946</v>
      </c>
      <c r="I553" s="53">
        <f t="shared" si="59"/>
        <v>10547023</v>
      </c>
      <c r="J553" s="30">
        <v>75137</v>
      </c>
      <c r="K553" s="46"/>
      <c r="L553" s="56">
        <f t="shared" si="60"/>
        <v>75137</v>
      </c>
      <c r="M553" s="8">
        <f t="shared" si="61"/>
        <v>10622160</v>
      </c>
      <c r="N553" s="35">
        <v>4.6E-5</v>
      </c>
      <c r="O553" s="25">
        <f t="shared" si="62"/>
        <v>488.61936000000003</v>
      </c>
      <c r="P553" s="30">
        <v>939187</v>
      </c>
      <c r="Q553" s="45">
        <v>261006</v>
      </c>
      <c r="R553" s="50">
        <f t="shared" si="63"/>
        <v>678181</v>
      </c>
      <c r="S553" s="4">
        <v>2.5999999999999998E-5</v>
      </c>
      <c r="T553" s="5">
        <f t="shared" si="64"/>
        <v>17.632705999999999</v>
      </c>
      <c r="U553" s="14">
        <f t="shared" si="65"/>
        <v>506.25206600000001</v>
      </c>
    </row>
    <row r="554" spans="1:21" ht="15.75" x14ac:dyDescent="0.25">
      <c r="A554" s="6" t="s">
        <v>56</v>
      </c>
      <c r="B554" s="10" t="s">
        <v>22</v>
      </c>
      <c r="C554" s="2" t="s">
        <v>64</v>
      </c>
      <c r="D554" s="3">
        <v>497</v>
      </c>
      <c r="E554" s="3">
        <v>8029</v>
      </c>
      <c r="F554" s="38">
        <v>1</v>
      </c>
      <c r="G554" s="42">
        <v>32022281</v>
      </c>
      <c r="H554" s="45">
        <v>11223054</v>
      </c>
      <c r="I554" s="53">
        <f t="shared" si="59"/>
        <v>20799227</v>
      </c>
      <c r="J554" s="30">
        <v>80413</v>
      </c>
      <c r="K554" s="46"/>
      <c r="L554" s="56">
        <f t="shared" si="60"/>
        <v>80413</v>
      </c>
      <c r="M554" s="8">
        <f t="shared" si="61"/>
        <v>20879640</v>
      </c>
      <c r="N554" s="35">
        <v>1.4239999999999999E-3</v>
      </c>
      <c r="O554" s="25">
        <f t="shared" si="62"/>
        <v>29732.607359999998</v>
      </c>
      <c r="P554" s="30">
        <v>1876387</v>
      </c>
      <c r="Q554" s="45">
        <v>613133</v>
      </c>
      <c r="R554" s="50">
        <f t="shared" si="63"/>
        <v>1263254</v>
      </c>
      <c r="S554" s="4">
        <v>1.72E-3</v>
      </c>
      <c r="T554" s="5">
        <f t="shared" si="64"/>
        <v>2172.7968799999999</v>
      </c>
      <c r="U554" s="14">
        <f t="shared" si="65"/>
        <v>31905.404239999996</v>
      </c>
    </row>
    <row r="555" spans="1:21" ht="15.75" x14ac:dyDescent="0.25">
      <c r="A555" s="6" t="s">
        <v>56</v>
      </c>
      <c r="B555" s="10" t="s">
        <v>22</v>
      </c>
      <c r="C555" s="2" t="s">
        <v>65</v>
      </c>
      <c r="D555" s="3">
        <v>497</v>
      </c>
      <c r="E555" s="3">
        <v>8029</v>
      </c>
      <c r="F555" s="38">
        <v>1</v>
      </c>
      <c r="G555" s="42">
        <v>32022281</v>
      </c>
      <c r="H555" s="45">
        <v>11223054</v>
      </c>
      <c r="I555" s="53">
        <f t="shared" si="59"/>
        <v>20799227</v>
      </c>
      <c r="J555" s="30">
        <v>80413</v>
      </c>
      <c r="K555" s="46"/>
      <c r="L555" s="56">
        <f t="shared" si="60"/>
        <v>80413</v>
      </c>
      <c r="M555" s="8">
        <f t="shared" si="61"/>
        <v>20879640</v>
      </c>
      <c r="N555" s="35">
        <v>1.4100000000000001E-4</v>
      </c>
      <c r="O555" s="25">
        <f t="shared" si="62"/>
        <v>2944.0292400000003</v>
      </c>
      <c r="P555" s="30">
        <v>1876387</v>
      </c>
      <c r="Q555" s="45">
        <v>613133</v>
      </c>
      <c r="R555" s="50">
        <f t="shared" si="63"/>
        <v>1263254</v>
      </c>
      <c r="S555" s="4">
        <v>1.85E-4</v>
      </c>
      <c r="T555" s="5">
        <f t="shared" si="64"/>
        <v>233.70199</v>
      </c>
      <c r="U555" s="14">
        <f t="shared" si="65"/>
        <v>3177.7312300000003</v>
      </c>
    </row>
    <row r="556" spans="1:21" ht="15.75" x14ac:dyDescent="0.25">
      <c r="A556" s="6" t="s">
        <v>56</v>
      </c>
      <c r="B556" s="10" t="s">
        <v>22</v>
      </c>
      <c r="C556" s="2" t="s">
        <v>66</v>
      </c>
      <c r="D556" s="3">
        <v>497</v>
      </c>
      <c r="E556" s="3">
        <v>8029</v>
      </c>
      <c r="F556" s="38">
        <v>1</v>
      </c>
      <c r="G556" s="42">
        <v>32022281</v>
      </c>
      <c r="H556" s="45">
        <v>11223054</v>
      </c>
      <c r="I556" s="53">
        <f t="shared" si="59"/>
        <v>20799227</v>
      </c>
      <c r="J556" s="30">
        <v>80413</v>
      </c>
      <c r="K556" s="46"/>
      <c r="L556" s="56">
        <f t="shared" si="60"/>
        <v>80413</v>
      </c>
      <c r="M556" s="8">
        <f t="shared" si="61"/>
        <v>20879640</v>
      </c>
      <c r="N556" s="35">
        <v>4.7399999999999997E-4</v>
      </c>
      <c r="O556" s="25">
        <f t="shared" si="62"/>
        <v>9896.9493599999987</v>
      </c>
      <c r="P556" s="30">
        <v>1876387</v>
      </c>
      <c r="Q556" s="45">
        <v>613133</v>
      </c>
      <c r="R556" s="50">
        <f t="shared" si="63"/>
        <v>1263254</v>
      </c>
      <c r="S556" s="4">
        <v>4.5800000000000002E-4</v>
      </c>
      <c r="T556" s="5">
        <f t="shared" si="64"/>
        <v>578.57033200000001</v>
      </c>
      <c r="U556" s="14">
        <f t="shared" si="65"/>
        <v>10475.519691999998</v>
      </c>
    </row>
    <row r="557" spans="1:21" ht="15.75" x14ac:dyDescent="0.25">
      <c r="A557" s="6" t="s">
        <v>56</v>
      </c>
      <c r="B557" s="10" t="s">
        <v>22</v>
      </c>
      <c r="C557" s="2" t="s">
        <v>75</v>
      </c>
      <c r="D557" s="3">
        <v>497</v>
      </c>
      <c r="E557" s="3">
        <v>8029</v>
      </c>
      <c r="F557" s="38">
        <v>1</v>
      </c>
      <c r="G557" s="42">
        <v>32022281</v>
      </c>
      <c r="H557" s="45">
        <v>11223054</v>
      </c>
      <c r="I557" s="53">
        <f t="shared" si="59"/>
        <v>20799227</v>
      </c>
      <c r="J557" s="30">
        <v>80413</v>
      </c>
      <c r="K557" s="46"/>
      <c r="L557" s="56">
        <f t="shared" si="60"/>
        <v>80413</v>
      </c>
      <c r="M557" s="8">
        <f t="shared" si="61"/>
        <v>20879640</v>
      </c>
      <c r="N557" s="35">
        <v>7.4250000000000002E-3</v>
      </c>
      <c r="O557" s="25">
        <f t="shared" si="62"/>
        <v>155031.32699999999</v>
      </c>
      <c r="P557" s="30">
        <v>1876387</v>
      </c>
      <c r="Q557" s="45">
        <v>613133</v>
      </c>
      <c r="R557" s="50">
        <f t="shared" si="63"/>
        <v>1263254</v>
      </c>
      <c r="S557" s="4">
        <v>7.8079999999999998E-3</v>
      </c>
      <c r="T557" s="5">
        <f t="shared" si="64"/>
        <v>9863.4872319999995</v>
      </c>
      <c r="U557" s="14">
        <f t="shared" si="65"/>
        <v>164894.81423199998</v>
      </c>
    </row>
    <row r="558" spans="1:21" ht="15.75" x14ac:dyDescent="0.25">
      <c r="A558" s="6" t="s">
        <v>56</v>
      </c>
      <c r="B558" s="10" t="s">
        <v>22</v>
      </c>
      <c r="C558" s="2" t="s">
        <v>67</v>
      </c>
      <c r="D558" s="3">
        <v>497</v>
      </c>
      <c r="E558" s="3">
        <v>8029</v>
      </c>
      <c r="F558" s="38">
        <v>1</v>
      </c>
      <c r="G558" s="42">
        <v>32022281</v>
      </c>
      <c r="H558" s="45">
        <v>11223054</v>
      </c>
      <c r="I558" s="53">
        <f t="shared" si="59"/>
        <v>20799227</v>
      </c>
      <c r="J558" s="30">
        <v>80413</v>
      </c>
      <c r="K558" s="46"/>
      <c r="L558" s="56">
        <f t="shared" si="60"/>
        <v>80413</v>
      </c>
      <c r="M558" s="8">
        <f t="shared" si="61"/>
        <v>20879640</v>
      </c>
      <c r="N558" s="35">
        <v>0</v>
      </c>
      <c r="O558" s="25">
        <f t="shared" si="62"/>
        <v>0</v>
      </c>
      <c r="P558" s="30">
        <v>1876387</v>
      </c>
      <c r="Q558" s="45">
        <v>613133</v>
      </c>
      <c r="R558" s="50">
        <f t="shared" si="63"/>
        <v>1263254</v>
      </c>
      <c r="S558" s="4">
        <v>0</v>
      </c>
      <c r="T558" s="5">
        <f t="shared" si="64"/>
        <v>0</v>
      </c>
      <c r="U558" s="14">
        <f t="shared" si="65"/>
        <v>0</v>
      </c>
    </row>
    <row r="559" spans="1:21" ht="15.75" x14ac:dyDescent="0.25">
      <c r="A559" s="6" t="s">
        <v>56</v>
      </c>
      <c r="B559" s="10" t="s">
        <v>22</v>
      </c>
      <c r="C559" s="2" t="s">
        <v>68</v>
      </c>
      <c r="D559" s="3">
        <v>497</v>
      </c>
      <c r="E559" s="3">
        <v>8029</v>
      </c>
      <c r="F559" s="38">
        <v>0</v>
      </c>
      <c r="G559" s="42">
        <v>32022281</v>
      </c>
      <c r="H559" s="45">
        <v>11223054</v>
      </c>
      <c r="I559" s="53">
        <f t="shared" si="59"/>
        <v>0</v>
      </c>
      <c r="J559" s="30">
        <v>80413</v>
      </c>
      <c r="K559" s="46"/>
      <c r="L559" s="56">
        <f t="shared" si="60"/>
        <v>0</v>
      </c>
      <c r="M559" s="8">
        <f t="shared" si="61"/>
        <v>0</v>
      </c>
      <c r="N559" s="35">
        <v>8.3999999999999995E-5</v>
      </c>
      <c r="O559" s="25">
        <f t="shared" si="62"/>
        <v>0</v>
      </c>
      <c r="P559" s="30">
        <v>1876387</v>
      </c>
      <c r="Q559" s="45">
        <v>613133</v>
      </c>
      <c r="R559" s="50">
        <f t="shared" si="63"/>
        <v>0</v>
      </c>
      <c r="S559" s="4">
        <v>9.3999999999999994E-5</v>
      </c>
      <c r="T559" s="5">
        <f t="shared" si="64"/>
        <v>0</v>
      </c>
      <c r="U559" s="14">
        <f t="shared" si="65"/>
        <v>0</v>
      </c>
    </row>
    <row r="560" spans="1:21" ht="15.75" x14ac:dyDescent="0.25">
      <c r="A560" s="6" t="s">
        <v>56</v>
      </c>
      <c r="B560" s="10" t="s">
        <v>22</v>
      </c>
      <c r="C560" s="2" t="s">
        <v>69</v>
      </c>
      <c r="D560" s="3">
        <v>497</v>
      </c>
      <c r="E560" s="3">
        <v>8029</v>
      </c>
      <c r="F560" s="38">
        <v>0</v>
      </c>
      <c r="G560" s="42">
        <v>32022281</v>
      </c>
      <c r="H560" s="45">
        <v>11223054</v>
      </c>
      <c r="I560" s="53">
        <f t="shared" si="59"/>
        <v>0</v>
      </c>
      <c r="J560" s="30">
        <v>80413</v>
      </c>
      <c r="K560" s="46"/>
      <c r="L560" s="56">
        <f t="shared" si="60"/>
        <v>0</v>
      </c>
      <c r="M560" s="8">
        <f t="shared" si="61"/>
        <v>0</v>
      </c>
      <c r="N560" s="35">
        <v>1.3200000000000001E-4</v>
      </c>
      <c r="O560" s="25">
        <f t="shared" si="62"/>
        <v>0</v>
      </c>
      <c r="P560" s="30">
        <v>1876387</v>
      </c>
      <c r="Q560" s="45">
        <v>613133</v>
      </c>
      <c r="R560" s="50">
        <f t="shared" si="63"/>
        <v>0</v>
      </c>
      <c r="S560" s="4">
        <v>1.46E-4</v>
      </c>
      <c r="T560" s="5">
        <f t="shared" si="64"/>
        <v>0</v>
      </c>
      <c r="U560" s="14">
        <f t="shared" si="65"/>
        <v>0</v>
      </c>
    </row>
    <row r="561" spans="1:21" ht="15.75" x14ac:dyDescent="0.25">
      <c r="A561" s="6" t="s">
        <v>56</v>
      </c>
      <c r="B561" s="10" t="s">
        <v>22</v>
      </c>
      <c r="C561" s="2" t="s">
        <v>76</v>
      </c>
      <c r="D561" s="3">
        <v>497</v>
      </c>
      <c r="E561" s="3">
        <v>8029</v>
      </c>
      <c r="F561" s="38">
        <v>0</v>
      </c>
      <c r="G561" s="42">
        <v>32022281</v>
      </c>
      <c r="H561" s="45">
        <v>11223054</v>
      </c>
      <c r="I561" s="53">
        <f t="shared" si="59"/>
        <v>0</v>
      </c>
      <c r="J561" s="30">
        <v>80413</v>
      </c>
      <c r="K561" s="46"/>
      <c r="L561" s="56">
        <f t="shared" si="60"/>
        <v>0</v>
      </c>
      <c r="M561" s="8">
        <f t="shared" si="61"/>
        <v>0</v>
      </c>
      <c r="N561" s="35">
        <v>2.6699999999999998E-4</v>
      </c>
      <c r="O561" s="25">
        <f t="shared" si="62"/>
        <v>0</v>
      </c>
      <c r="P561" s="30">
        <v>1876387</v>
      </c>
      <c r="Q561" s="45">
        <v>613133</v>
      </c>
      <c r="R561" s="50">
        <f t="shared" si="63"/>
        <v>0</v>
      </c>
      <c r="S561" s="4">
        <v>2.9500000000000001E-4</v>
      </c>
      <c r="T561" s="5">
        <f t="shared" si="64"/>
        <v>0</v>
      </c>
      <c r="U561" s="14">
        <f t="shared" si="65"/>
        <v>0</v>
      </c>
    </row>
    <row r="562" spans="1:21" ht="15.75" x14ac:dyDescent="0.25">
      <c r="A562" s="6" t="s">
        <v>56</v>
      </c>
      <c r="B562" s="10" t="s">
        <v>22</v>
      </c>
      <c r="C562" s="2" t="s">
        <v>70</v>
      </c>
      <c r="D562" s="3">
        <v>497</v>
      </c>
      <c r="E562" s="3">
        <v>8029</v>
      </c>
      <c r="F562" s="38">
        <v>0</v>
      </c>
      <c r="G562" s="42">
        <v>32022281</v>
      </c>
      <c r="H562" s="45">
        <v>11223054</v>
      </c>
      <c r="I562" s="53">
        <f t="shared" si="59"/>
        <v>0</v>
      </c>
      <c r="J562" s="30">
        <v>80413</v>
      </c>
      <c r="K562" s="46"/>
      <c r="L562" s="56">
        <f t="shared" si="60"/>
        <v>0</v>
      </c>
      <c r="M562" s="8">
        <f t="shared" si="61"/>
        <v>0</v>
      </c>
      <c r="N562" s="35">
        <v>5.0299999999999997E-4</v>
      </c>
      <c r="O562" s="25">
        <f t="shared" si="62"/>
        <v>0</v>
      </c>
      <c r="P562" s="30">
        <v>1876387</v>
      </c>
      <c r="Q562" s="45">
        <v>613133</v>
      </c>
      <c r="R562" s="50">
        <f t="shared" si="63"/>
        <v>0</v>
      </c>
      <c r="S562" s="4">
        <v>5.6400000000000005E-4</v>
      </c>
      <c r="T562" s="5">
        <f t="shared" si="64"/>
        <v>0</v>
      </c>
      <c r="U562" s="14">
        <f t="shared" si="65"/>
        <v>0</v>
      </c>
    </row>
    <row r="563" spans="1:21" ht="15.75" x14ac:dyDescent="0.25">
      <c r="A563" s="6" t="s">
        <v>56</v>
      </c>
      <c r="B563" s="10" t="s">
        <v>22</v>
      </c>
      <c r="C563" s="2" t="s">
        <v>77</v>
      </c>
      <c r="D563" s="3">
        <v>497</v>
      </c>
      <c r="E563" s="3">
        <v>8029</v>
      </c>
      <c r="F563" s="38">
        <v>1</v>
      </c>
      <c r="G563" s="42">
        <v>32022281</v>
      </c>
      <c r="H563" s="45">
        <v>11223054</v>
      </c>
      <c r="I563" s="53">
        <f t="shared" si="59"/>
        <v>20799227</v>
      </c>
      <c r="J563" s="30">
        <v>80413</v>
      </c>
      <c r="K563" s="46"/>
      <c r="L563" s="56">
        <f t="shared" si="60"/>
        <v>80413</v>
      </c>
      <c r="M563" s="8">
        <f t="shared" si="61"/>
        <v>20879640</v>
      </c>
      <c r="N563" s="35">
        <v>2.3969999999999998E-3</v>
      </c>
      <c r="O563" s="25">
        <f t="shared" si="62"/>
        <v>50048.497079999994</v>
      </c>
      <c r="P563" s="30">
        <v>1876387</v>
      </c>
      <c r="Q563" s="45">
        <v>613133</v>
      </c>
      <c r="R563" s="50">
        <f t="shared" si="63"/>
        <v>1263254</v>
      </c>
      <c r="S563" s="4">
        <v>2.6510000000000001E-3</v>
      </c>
      <c r="T563" s="5">
        <f t="shared" si="64"/>
        <v>3348.8863540000002</v>
      </c>
      <c r="U563" s="14">
        <f t="shared" si="65"/>
        <v>53397.383433999996</v>
      </c>
    </row>
    <row r="564" spans="1:21" ht="15.75" x14ac:dyDescent="0.25">
      <c r="A564" s="6" t="s">
        <v>56</v>
      </c>
      <c r="B564" s="10" t="s">
        <v>22</v>
      </c>
      <c r="C564" s="2" t="s">
        <v>71</v>
      </c>
      <c r="D564" s="3">
        <v>497</v>
      </c>
      <c r="E564" s="3">
        <v>8029</v>
      </c>
      <c r="F564" s="38">
        <v>1</v>
      </c>
      <c r="G564" s="42">
        <v>32022281</v>
      </c>
      <c r="H564" s="45">
        <v>11223054</v>
      </c>
      <c r="I564" s="53">
        <f t="shared" si="59"/>
        <v>20799227</v>
      </c>
      <c r="J564" s="30">
        <v>80413</v>
      </c>
      <c r="K564" s="46"/>
      <c r="L564" s="56">
        <f t="shared" si="60"/>
        <v>80413</v>
      </c>
      <c r="M564" s="8">
        <f t="shared" si="61"/>
        <v>20879640</v>
      </c>
      <c r="N564" s="35">
        <v>8.2000000000000001E-5</v>
      </c>
      <c r="O564" s="25">
        <f t="shared" si="62"/>
        <v>1712.13048</v>
      </c>
      <c r="P564" s="30">
        <v>1876387</v>
      </c>
      <c r="Q564" s="45">
        <v>613133</v>
      </c>
      <c r="R564" s="50">
        <f t="shared" si="63"/>
        <v>1263254</v>
      </c>
      <c r="S564" s="4">
        <v>9.2E-5</v>
      </c>
      <c r="T564" s="5">
        <f t="shared" si="64"/>
        <v>116.219368</v>
      </c>
      <c r="U564" s="14">
        <f t="shared" si="65"/>
        <v>1828.3498480000001</v>
      </c>
    </row>
    <row r="565" spans="1:21" ht="15.75" x14ac:dyDescent="0.25">
      <c r="A565" s="6" t="s">
        <v>56</v>
      </c>
      <c r="B565" s="10" t="s">
        <v>22</v>
      </c>
      <c r="C565" s="2" t="s">
        <v>90</v>
      </c>
      <c r="D565" s="3">
        <v>497</v>
      </c>
      <c r="E565" s="3">
        <v>8029</v>
      </c>
      <c r="F565" s="38">
        <v>1</v>
      </c>
      <c r="G565" s="42">
        <v>32022281</v>
      </c>
      <c r="H565" s="45">
        <v>11223054</v>
      </c>
      <c r="I565" s="53">
        <f t="shared" si="59"/>
        <v>20799227</v>
      </c>
      <c r="J565" s="30">
        <v>80413</v>
      </c>
      <c r="K565" s="46"/>
      <c r="L565" s="56">
        <f t="shared" si="60"/>
        <v>80413</v>
      </c>
      <c r="M565" s="8">
        <f t="shared" si="61"/>
        <v>20879640</v>
      </c>
      <c r="N565" s="35">
        <v>0</v>
      </c>
      <c r="O565" s="25">
        <f t="shared" si="62"/>
        <v>0</v>
      </c>
      <c r="P565" s="30">
        <v>1876387</v>
      </c>
      <c r="Q565" s="45">
        <v>613133</v>
      </c>
      <c r="R565" s="50">
        <f t="shared" si="63"/>
        <v>1263254</v>
      </c>
      <c r="S565" s="4">
        <v>0</v>
      </c>
      <c r="T565" s="5">
        <f t="shared" si="64"/>
        <v>0</v>
      </c>
      <c r="U565" s="14">
        <f t="shared" si="65"/>
        <v>0</v>
      </c>
    </row>
    <row r="566" spans="1:21" ht="15.75" x14ac:dyDescent="0.25">
      <c r="A566" s="6" t="s">
        <v>56</v>
      </c>
      <c r="B566" s="10" t="s">
        <v>22</v>
      </c>
      <c r="C566" s="2" t="s">
        <v>72</v>
      </c>
      <c r="D566" s="3">
        <v>497</v>
      </c>
      <c r="E566" s="3">
        <v>8029</v>
      </c>
      <c r="F566" s="38">
        <v>1</v>
      </c>
      <c r="G566" s="42">
        <v>32022281</v>
      </c>
      <c r="H566" s="45">
        <v>11223054</v>
      </c>
      <c r="I566" s="53">
        <f t="shared" si="59"/>
        <v>20799227</v>
      </c>
      <c r="J566" s="30">
        <v>80413</v>
      </c>
      <c r="K566" s="46"/>
      <c r="L566" s="56">
        <f t="shared" si="60"/>
        <v>80413</v>
      </c>
      <c r="M566" s="8">
        <f t="shared" si="61"/>
        <v>20879640</v>
      </c>
      <c r="N566" s="35">
        <v>1.36E-4</v>
      </c>
      <c r="O566" s="25">
        <f t="shared" si="62"/>
        <v>2839.6310399999998</v>
      </c>
      <c r="P566" s="30">
        <v>1876387</v>
      </c>
      <c r="Q566" s="45">
        <v>613133</v>
      </c>
      <c r="R566" s="50">
        <f t="shared" si="63"/>
        <v>1263254</v>
      </c>
      <c r="S566" s="4">
        <v>1.35E-4</v>
      </c>
      <c r="T566" s="5">
        <f t="shared" si="64"/>
        <v>170.53928999999999</v>
      </c>
      <c r="U566" s="14">
        <f t="shared" si="65"/>
        <v>3010.1703299999999</v>
      </c>
    </row>
    <row r="567" spans="1:21" ht="15.75" x14ac:dyDescent="0.25">
      <c r="A567" s="6" t="s">
        <v>56</v>
      </c>
      <c r="B567" s="10" t="s">
        <v>22</v>
      </c>
      <c r="C567" s="2" t="s">
        <v>73</v>
      </c>
      <c r="D567" s="3">
        <v>497</v>
      </c>
      <c r="E567" s="3">
        <v>8029</v>
      </c>
      <c r="F567" s="38">
        <v>0</v>
      </c>
      <c r="G567" s="42">
        <v>32022281</v>
      </c>
      <c r="H567" s="45">
        <v>11223054</v>
      </c>
      <c r="I567" s="53">
        <f t="shared" si="59"/>
        <v>0</v>
      </c>
      <c r="J567" s="30">
        <v>80413</v>
      </c>
      <c r="K567" s="46"/>
      <c r="L567" s="56">
        <f t="shared" si="60"/>
        <v>0</v>
      </c>
      <c r="M567" s="8">
        <f t="shared" si="61"/>
        <v>0</v>
      </c>
      <c r="N567" s="35">
        <v>1.2E-5</v>
      </c>
      <c r="O567" s="25">
        <f t="shared" si="62"/>
        <v>0</v>
      </c>
      <c r="P567" s="30">
        <v>1876387</v>
      </c>
      <c r="Q567" s="45">
        <v>613133</v>
      </c>
      <c r="R567" s="50">
        <f t="shared" si="63"/>
        <v>0</v>
      </c>
      <c r="S567" s="4">
        <v>1.2E-5</v>
      </c>
      <c r="T567" s="5">
        <f t="shared" si="64"/>
        <v>0</v>
      </c>
      <c r="U567" s="14">
        <f t="shared" si="65"/>
        <v>0</v>
      </c>
    </row>
    <row r="568" spans="1:21" ht="15.75" x14ac:dyDescent="0.25">
      <c r="A568" s="6" t="s">
        <v>56</v>
      </c>
      <c r="B568" s="10" t="s">
        <v>22</v>
      </c>
      <c r="C568" s="2" t="s">
        <v>74</v>
      </c>
      <c r="D568" s="3">
        <v>497</v>
      </c>
      <c r="E568" s="3">
        <v>8029</v>
      </c>
      <c r="F568" s="38">
        <v>0</v>
      </c>
      <c r="G568" s="42">
        <v>32022281</v>
      </c>
      <c r="H568" s="45">
        <v>11223054</v>
      </c>
      <c r="I568" s="53">
        <f t="shared" si="59"/>
        <v>0</v>
      </c>
      <c r="J568" s="30">
        <v>80413</v>
      </c>
      <c r="K568" s="46"/>
      <c r="L568" s="56">
        <f t="shared" si="60"/>
        <v>0</v>
      </c>
      <c r="M568" s="8">
        <f t="shared" si="61"/>
        <v>0</v>
      </c>
      <c r="N568" s="35">
        <v>2.14E-4</v>
      </c>
      <c r="O568" s="25">
        <f t="shared" si="62"/>
        <v>0</v>
      </c>
      <c r="P568" s="30">
        <v>1876387</v>
      </c>
      <c r="Q568" s="45">
        <v>613133</v>
      </c>
      <c r="R568" s="50">
        <f t="shared" si="63"/>
        <v>0</v>
      </c>
      <c r="S568" s="4">
        <v>2.4000000000000001E-4</v>
      </c>
      <c r="T568" s="5">
        <f t="shared" si="64"/>
        <v>0</v>
      </c>
      <c r="U568" s="14">
        <f t="shared" si="65"/>
        <v>0</v>
      </c>
    </row>
    <row r="569" spans="1:21" ht="15.75" x14ac:dyDescent="0.25">
      <c r="A569" s="6" t="s">
        <v>56</v>
      </c>
      <c r="B569" s="10" t="s">
        <v>22</v>
      </c>
      <c r="C569" s="2" t="s">
        <v>37</v>
      </c>
      <c r="D569" s="3">
        <v>497</v>
      </c>
      <c r="E569" s="3">
        <v>8029</v>
      </c>
      <c r="F569" s="38">
        <v>0</v>
      </c>
      <c r="G569" s="42">
        <v>32022281</v>
      </c>
      <c r="H569" s="45">
        <v>11223054</v>
      </c>
      <c r="I569" s="53">
        <f t="shared" si="59"/>
        <v>0</v>
      </c>
      <c r="J569" s="30">
        <v>80413</v>
      </c>
      <c r="K569" s="46"/>
      <c r="L569" s="56">
        <f t="shared" si="60"/>
        <v>0</v>
      </c>
      <c r="M569" s="8">
        <f t="shared" si="61"/>
        <v>0</v>
      </c>
      <c r="N569" s="35">
        <v>2.1499999999999999E-4</v>
      </c>
      <c r="O569" s="25">
        <f t="shared" si="62"/>
        <v>0</v>
      </c>
      <c r="P569" s="30">
        <v>1876387</v>
      </c>
      <c r="Q569" s="45">
        <v>613133</v>
      </c>
      <c r="R569" s="50">
        <f t="shared" si="63"/>
        <v>0</v>
      </c>
      <c r="S569" s="4">
        <v>2.41E-4</v>
      </c>
      <c r="T569" s="5">
        <f t="shared" si="64"/>
        <v>0</v>
      </c>
      <c r="U569" s="14">
        <f t="shared" si="65"/>
        <v>0</v>
      </c>
    </row>
    <row r="570" spans="1:21" ht="15.75" x14ac:dyDescent="0.25">
      <c r="A570" s="6" t="s">
        <v>56</v>
      </c>
      <c r="B570" s="10" t="s">
        <v>22</v>
      </c>
      <c r="C570" s="2" t="s">
        <v>30</v>
      </c>
      <c r="D570" s="3">
        <v>497</v>
      </c>
      <c r="E570" s="3">
        <v>8029</v>
      </c>
      <c r="F570" s="38">
        <v>1</v>
      </c>
      <c r="G570" s="42">
        <v>32022281</v>
      </c>
      <c r="H570" s="45">
        <v>11223054</v>
      </c>
      <c r="I570" s="53">
        <f t="shared" si="59"/>
        <v>20799227</v>
      </c>
      <c r="J570" s="30">
        <v>80413</v>
      </c>
      <c r="K570" s="46"/>
      <c r="L570" s="56">
        <f t="shared" si="60"/>
        <v>80413</v>
      </c>
      <c r="M570" s="8">
        <f t="shared" si="61"/>
        <v>20879640</v>
      </c>
      <c r="N570" s="35">
        <v>0</v>
      </c>
      <c r="O570" s="25">
        <f t="shared" si="62"/>
        <v>0</v>
      </c>
      <c r="P570" s="30">
        <v>1876387</v>
      </c>
      <c r="Q570" s="45">
        <v>613133</v>
      </c>
      <c r="R570" s="50">
        <f t="shared" si="63"/>
        <v>1263254</v>
      </c>
      <c r="S570" s="4">
        <v>0</v>
      </c>
      <c r="T570" s="5">
        <f t="shared" si="64"/>
        <v>0</v>
      </c>
      <c r="U570" s="14">
        <f t="shared" si="65"/>
        <v>0</v>
      </c>
    </row>
    <row r="571" spans="1:21" ht="15.75" x14ac:dyDescent="0.25">
      <c r="A571" s="6" t="s">
        <v>56</v>
      </c>
      <c r="B571" s="10" t="s">
        <v>22</v>
      </c>
      <c r="C571" s="2" t="s">
        <v>22</v>
      </c>
      <c r="D571" s="3">
        <v>497</v>
      </c>
      <c r="E571" s="3">
        <v>8029</v>
      </c>
      <c r="F571" s="38">
        <v>1</v>
      </c>
      <c r="G571" s="42">
        <v>32022281</v>
      </c>
      <c r="H571" s="45">
        <v>11223054</v>
      </c>
      <c r="I571" s="53">
        <f t="shared" si="59"/>
        <v>20799227</v>
      </c>
      <c r="J571" s="30">
        <v>80413</v>
      </c>
      <c r="K571" s="46"/>
      <c r="L571" s="56">
        <f t="shared" si="60"/>
        <v>80413</v>
      </c>
      <c r="M571" s="8">
        <f t="shared" si="61"/>
        <v>20879640</v>
      </c>
      <c r="N571" s="35">
        <v>0</v>
      </c>
      <c r="O571" s="25">
        <f t="shared" si="62"/>
        <v>0</v>
      </c>
      <c r="P571" s="30">
        <v>1876387</v>
      </c>
      <c r="Q571" s="45">
        <v>613133</v>
      </c>
      <c r="R571" s="50">
        <f t="shared" si="63"/>
        <v>1263254</v>
      </c>
      <c r="S571" s="4">
        <v>0</v>
      </c>
      <c r="T571" s="5">
        <f t="shared" si="64"/>
        <v>0</v>
      </c>
      <c r="U571" s="14">
        <f t="shared" si="65"/>
        <v>0</v>
      </c>
    </row>
    <row r="572" spans="1:21" ht="15.75" x14ac:dyDescent="0.25">
      <c r="A572" s="6" t="s">
        <v>56</v>
      </c>
      <c r="B572" s="10" t="s">
        <v>22</v>
      </c>
      <c r="C572" s="2" t="s">
        <v>31</v>
      </c>
      <c r="D572" s="3">
        <v>497</v>
      </c>
      <c r="E572" s="3">
        <v>8029</v>
      </c>
      <c r="F572" s="38">
        <v>1</v>
      </c>
      <c r="G572" s="42">
        <v>32022281</v>
      </c>
      <c r="H572" s="45">
        <v>11223054</v>
      </c>
      <c r="I572" s="53">
        <f t="shared" si="59"/>
        <v>20799227</v>
      </c>
      <c r="J572" s="30">
        <v>80413</v>
      </c>
      <c r="K572" s="46"/>
      <c r="L572" s="56">
        <f t="shared" si="60"/>
        <v>80413</v>
      </c>
      <c r="M572" s="8">
        <f t="shared" si="61"/>
        <v>20879640</v>
      </c>
      <c r="N572" s="35">
        <v>1.6000000000000001E-4</v>
      </c>
      <c r="O572" s="25">
        <f t="shared" si="62"/>
        <v>3340.7424000000001</v>
      </c>
      <c r="P572" s="30">
        <v>1876387</v>
      </c>
      <c r="Q572" s="45">
        <v>613133</v>
      </c>
      <c r="R572" s="50">
        <f t="shared" si="63"/>
        <v>1263254</v>
      </c>
      <c r="S572" s="4">
        <v>1.76E-4</v>
      </c>
      <c r="T572" s="5">
        <f t="shared" si="64"/>
        <v>222.33270400000001</v>
      </c>
      <c r="U572" s="14">
        <f t="shared" si="65"/>
        <v>3563.075104</v>
      </c>
    </row>
    <row r="573" spans="1:21" ht="15.75" x14ac:dyDescent="0.25">
      <c r="A573" s="6" t="s">
        <v>56</v>
      </c>
      <c r="B573" s="10" t="s">
        <v>22</v>
      </c>
      <c r="C573" s="2" t="s">
        <v>187</v>
      </c>
      <c r="D573" s="3">
        <v>497</v>
      </c>
      <c r="E573" s="3">
        <v>8029</v>
      </c>
      <c r="F573" s="38">
        <v>1</v>
      </c>
      <c r="G573" s="42">
        <v>32022281</v>
      </c>
      <c r="H573" s="45">
        <v>11223054</v>
      </c>
      <c r="I573" s="53">
        <f t="shared" si="59"/>
        <v>20799227</v>
      </c>
      <c r="J573" s="30">
        <v>80413</v>
      </c>
      <c r="K573" s="46"/>
      <c r="L573" s="56">
        <f t="shared" si="60"/>
        <v>80413</v>
      </c>
      <c r="M573" s="8">
        <f t="shared" si="61"/>
        <v>20879640</v>
      </c>
      <c r="N573" s="35">
        <v>4.6E-5</v>
      </c>
      <c r="O573" s="25">
        <f t="shared" si="62"/>
        <v>960.46343999999999</v>
      </c>
      <c r="P573" s="30">
        <v>1876387</v>
      </c>
      <c r="Q573" s="45">
        <v>613133</v>
      </c>
      <c r="R573" s="50">
        <f t="shared" si="63"/>
        <v>1263254</v>
      </c>
      <c r="S573" s="4">
        <v>2.5999999999999998E-5</v>
      </c>
      <c r="T573" s="5">
        <f t="shared" si="64"/>
        <v>32.844603999999997</v>
      </c>
      <c r="U573" s="14">
        <f t="shared" si="65"/>
        <v>993.308044</v>
      </c>
    </row>
    <row r="574" spans="1:21" ht="15.75" x14ac:dyDescent="0.25">
      <c r="A574" s="6" t="s">
        <v>56</v>
      </c>
      <c r="B574" s="10" t="s">
        <v>22</v>
      </c>
      <c r="C574" s="2" t="s">
        <v>64</v>
      </c>
      <c r="D574" s="3">
        <v>498</v>
      </c>
      <c r="E574" s="3">
        <v>9029</v>
      </c>
      <c r="F574" s="38">
        <v>1</v>
      </c>
      <c r="G574" s="42">
        <v>18976781</v>
      </c>
      <c r="H574" s="45">
        <v>7156477</v>
      </c>
      <c r="I574" s="53">
        <f t="shared" si="59"/>
        <v>11820304</v>
      </c>
      <c r="J574" s="30">
        <v>46051</v>
      </c>
      <c r="K574" s="46"/>
      <c r="L574" s="56">
        <f t="shared" si="60"/>
        <v>46051</v>
      </c>
      <c r="M574" s="8">
        <f t="shared" si="61"/>
        <v>11866355</v>
      </c>
      <c r="N574" s="35">
        <v>1.4239999999999999E-3</v>
      </c>
      <c r="O574" s="25">
        <f t="shared" si="62"/>
        <v>16897.68952</v>
      </c>
      <c r="P574" s="30">
        <v>2370727</v>
      </c>
      <c r="Q574" s="45">
        <v>38135</v>
      </c>
      <c r="R574" s="50">
        <f t="shared" si="63"/>
        <v>2332592</v>
      </c>
      <c r="S574" s="4">
        <v>1.72E-3</v>
      </c>
      <c r="T574" s="5">
        <f t="shared" si="64"/>
        <v>4012.0582399999998</v>
      </c>
      <c r="U574" s="14">
        <f t="shared" si="65"/>
        <v>20909.747759999998</v>
      </c>
    </row>
    <row r="575" spans="1:21" ht="15.75" x14ac:dyDescent="0.25">
      <c r="A575" s="6" t="s">
        <v>56</v>
      </c>
      <c r="B575" s="10" t="s">
        <v>22</v>
      </c>
      <c r="C575" s="2" t="s">
        <v>65</v>
      </c>
      <c r="D575" s="3">
        <v>498</v>
      </c>
      <c r="E575" s="3">
        <v>9029</v>
      </c>
      <c r="F575" s="38">
        <v>1</v>
      </c>
      <c r="G575" s="42">
        <v>18976781</v>
      </c>
      <c r="H575" s="45">
        <v>7156477</v>
      </c>
      <c r="I575" s="53">
        <f t="shared" si="59"/>
        <v>11820304</v>
      </c>
      <c r="J575" s="30">
        <v>46051</v>
      </c>
      <c r="K575" s="46"/>
      <c r="L575" s="56">
        <f t="shared" si="60"/>
        <v>46051</v>
      </c>
      <c r="M575" s="8">
        <f t="shared" si="61"/>
        <v>11866355</v>
      </c>
      <c r="N575" s="35">
        <v>1.4100000000000001E-4</v>
      </c>
      <c r="O575" s="25">
        <f t="shared" si="62"/>
        <v>1673.1560550000002</v>
      </c>
      <c r="P575" s="30">
        <v>2370727</v>
      </c>
      <c r="Q575" s="45">
        <v>38135</v>
      </c>
      <c r="R575" s="50">
        <f t="shared" si="63"/>
        <v>2332592</v>
      </c>
      <c r="S575" s="4">
        <v>1.85E-4</v>
      </c>
      <c r="T575" s="5">
        <f t="shared" si="64"/>
        <v>431.52951999999999</v>
      </c>
      <c r="U575" s="14">
        <f t="shared" si="65"/>
        <v>2104.685575</v>
      </c>
    </row>
    <row r="576" spans="1:21" ht="15.75" x14ac:dyDescent="0.25">
      <c r="A576" s="6" t="s">
        <v>56</v>
      </c>
      <c r="B576" s="10" t="s">
        <v>22</v>
      </c>
      <c r="C576" s="2" t="s">
        <v>66</v>
      </c>
      <c r="D576" s="3">
        <v>498</v>
      </c>
      <c r="E576" s="3">
        <v>9029</v>
      </c>
      <c r="F576" s="38">
        <v>1</v>
      </c>
      <c r="G576" s="42">
        <v>18976781</v>
      </c>
      <c r="H576" s="45">
        <v>7156477</v>
      </c>
      <c r="I576" s="53">
        <f t="shared" si="59"/>
        <v>11820304</v>
      </c>
      <c r="J576" s="30">
        <v>46051</v>
      </c>
      <c r="K576" s="46"/>
      <c r="L576" s="56">
        <f t="shared" si="60"/>
        <v>46051</v>
      </c>
      <c r="M576" s="8">
        <f t="shared" si="61"/>
        <v>11866355</v>
      </c>
      <c r="N576" s="35">
        <v>4.7399999999999997E-4</v>
      </c>
      <c r="O576" s="25">
        <f t="shared" si="62"/>
        <v>5624.6522699999996</v>
      </c>
      <c r="P576" s="30">
        <v>2370727</v>
      </c>
      <c r="Q576" s="45">
        <v>38135</v>
      </c>
      <c r="R576" s="50">
        <f t="shared" si="63"/>
        <v>2332592</v>
      </c>
      <c r="S576" s="4">
        <v>4.5800000000000002E-4</v>
      </c>
      <c r="T576" s="5">
        <f t="shared" si="64"/>
        <v>1068.3271360000001</v>
      </c>
      <c r="U576" s="14">
        <f t="shared" si="65"/>
        <v>6692.9794059999995</v>
      </c>
    </row>
    <row r="577" spans="1:21" ht="15.75" x14ac:dyDescent="0.25">
      <c r="A577" s="6" t="s">
        <v>56</v>
      </c>
      <c r="B577" s="10" t="s">
        <v>22</v>
      </c>
      <c r="C577" s="2" t="s">
        <v>75</v>
      </c>
      <c r="D577" s="3">
        <v>498</v>
      </c>
      <c r="E577" s="3">
        <v>9029</v>
      </c>
      <c r="F577" s="38">
        <v>1</v>
      </c>
      <c r="G577" s="42">
        <v>18976781</v>
      </c>
      <c r="H577" s="45">
        <v>7156477</v>
      </c>
      <c r="I577" s="53">
        <f t="shared" si="59"/>
        <v>11820304</v>
      </c>
      <c r="J577" s="30">
        <v>46051</v>
      </c>
      <c r="K577" s="46"/>
      <c r="L577" s="56">
        <f t="shared" si="60"/>
        <v>46051</v>
      </c>
      <c r="M577" s="8">
        <f t="shared" si="61"/>
        <v>11866355</v>
      </c>
      <c r="N577" s="35">
        <v>7.4250000000000002E-3</v>
      </c>
      <c r="O577" s="25">
        <f t="shared" si="62"/>
        <v>88107.685874999996</v>
      </c>
      <c r="P577" s="30">
        <v>2370727</v>
      </c>
      <c r="Q577" s="45">
        <v>38135</v>
      </c>
      <c r="R577" s="50">
        <f t="shared" si="63"/>
        <v>2332592</v>
      </c>
      <c r="S577" s="4">
        <v>7.8079999999999998E-3</v>
      </c>
      <c r="T577" s="5">
        <f t="shared" si="64"/>
        <v>18212.878335999998</v>
      </c>
      <c r="U577" s="14">
        <f t="shared" si="65"/>
        <v>106320.56421099999</v>
      </c>
    </row>
    <row r="578" spans="1:21" ht="15.75" x14ac:dyDescent="0.25">
      <c r="A578" s="6" t="s">
        <v>56</v>
      </c>
      <c r="B578" s="10" t="s">
        <v>22</v>
      </c>
      <c r="C578" s="2" t="s">
        <v>67</v>
      </c>
      <c r="D578" s="3">
        <v>498</v>
      </c>
      <c r="E578" s="3">
        <v>9029</v>
      </c>
      <c r="F578" s="38">
        <v>1</v>
      </c>
      <c r="G578" s="42">
        <v>18976781</v>
      </c>
      <c r="H578" s="45">
        <v>7156477</v>
      </c>
      <c r="I578" s="53">
        <f t="shared" si="59"/>
        <v>11820304</v>
      </c>
      <c r="J578" s="30">
        <v>46051</v>
      </c>
      <c r="K578" s="46"/>
      <c r="L578" s="56">
        <f t="shared" si="60"/>
        <v>46051</v>
      </c>
      <c r="M578" s="8">
        <f t="shared" si="61"/>
        <v>11866355</v>
      </c>
      <c r="N578" s="35">
        <v>0</v>
      </c>
      <c r="O578" s="25">
        <f t="shared" si="62"/>
        <v>0</v>
      </c>
      <c r="P578" s="30">
        <v>2370727</v>
      </c>
      <c r="Q578" s="45">
        <v>38135</v>
      </c>
      <c r="R578" s="50">
        <f t="shared" si="63"/>
        <v>2332592</v>
      </c>
      <c r="S578" s="4">
        <v>0</v>
      </c>
      <c r="T578" s="5">
        <f t="shared" si="64"/>
        <v>0</v>
      </c>
      <c r="U578" s="14">
        <f t="shared" si="65"/>
        <v>0</v>
      </c>
    </row>
    <row r="579" spans="1:21" ht="15.75" x14ac:dyDescent="0.25">
      <c r="A579" s="6" t="s">
        <v>56</v>
      </c>
      <c r="B579" s="10" t="s">
        <v>22</v>
      </c>
      <c r="C579" s="2" t="s">
        <v>68</v>
      </c>
      <c r="D579" s="3">
        <v>498</v>
      </c>
      <c r="E579" s="3">
        <v>9029</v>
      </c>
      <c r="F579" s="38">
        <v>0</v>
      </c>
      <c r="G579" s="42">
        <v>18976781</v>
      </c>
      <c r="H579" s="45">
        <v>7156477</v>
      </c>
      <c r="I579" s="53">
        <f t="shared" ref="I579:I642" si="66">(G579-H579)*F579</f>
        <v>0</v>
      </c>
      <c r="J579" s="30">
        <v>46051</v>
      </c>
      <c r="K579" s="46"/>
      <c r="L579" s="56">
        <f t="shared" ref="L579:L642" si="67">(J579-K579)*F579</f>
        <v>0</v>
      </c>
      <c r="M579" s="8">
        <f t="shared" ref="M579:M642" si="68">(G579-H579+J579-K579)*F579</f>
        <v>0</v>
      </c>
      <c r="N579" s="35">
        <v>8.3999999999999995E-5</v>
      </c>
      <c r="O579" s="25">
        <f t="shared" ref="O579:O587" si="69">M579*N579</f>
        <v>0</v>
      </c>
      <c r="P579" s="30">
        <v>2370727</v>
      </c>
      <c r="Q579" s="45">
        <v>38135</v>
      </c>
      <c r="R579" s="50">
        <f t="shared" ref="R579:R642" si="70">+(P579-Q579)*F579</f>
        <v>0</v>
      </c>
      <c r="S579" s="4">
        <v>9.3999999999999994E-5</v>
      </c>
      <c r="T579" s="5">
        <f t="shared" ref="T579:T642" si="71">R579*S579</f>
        <v>0</v>
      </c>
      <c r="U579" s="14">
        <f t="shared" ref="U579:U642" si="72">+O579+T579</f>
        <v>0</v>
      </c>
    </row>
    <row r="580" spans="1:21" ht="15.75" x14ac:dyDescent="0.25">
      <c r="A580" s="6" t="s">
        <v>56</v>
      </c>
      <c r="B580" s="10" t="s">
        <v>22</v>
      </c>
      <c r="C580" s="2" t="s">
        <v>69</v>
      </c>
      <c r="D580" s="3">
        <v>498</v>
      </c>
      <c r="E580" s="3">
        <v>9029</v>
      </c>
      <c r="F580" s="38">
        <v>0</v>
      </c>
      <c r="G580" s="42">
        <v>18976781</v>
      </c>
      <c r="H580" s="45">
        <v>7156477</v>
      </c>
      <c r="I580" s="53">
        <f t="shared" si="66"/>
        <v>0</v>
      </c>
      <c r="J580" s="30">
        <v>46051</v>
      </c>
      <c r="K580" s="46"/>
      <c r="L580" s="56">
        <f t="shared" si="67"/>
        <v>0</v>
      </c>
      <c r="M580" s="8">
        <f t="shared" si="68"/>
        <v>0</v>
      </c>
      <c r="N580" s="35">
        <v>1.3200000000000001E-4</v>
      </c>
      <c r="O580" s="25">
        <f t="shared" si="69"/>
        <v>0</v>
      </c>
      <c r="P580" s="30">
        <v>2370727</v>
      </c>
      <c r="Q580" s="45">
        <v>38135</v>
      </c>
      <c r="R580" s="50">
        <f t="shared" si="70"/>
        <v>0</v>
      </c>
      <c r="S580" s="4">
        <v>1.46E-4</v>
      </c>
      <c r="T580" s="5">
        <f t="shared" si="71"/>
        <v>0</v>
      </c>
      <c r="U580" s="14">
        <f t="shared" si="72"/>
        <v>0</v>
      </c>
    </row>
    <row r="581" spans="1:21" ht="15.75" x14ac:dyDescent="0.25">
      <c r="A581" s="6" t="s">
        <v>56</v>
      </c>
      <c r="B581" s="10" t="s">
        <v>22</v>
      </c>
      <c r="C581" s="2" t="s">
        <v>76</v>
      </c>
      <c r="D581" s="3">
        <v>498</v>
      </c>
      <c r="E581" s="3">
        <v>9029</v>
      </c>
      <c r="F581" s="38">
        <v>0</v>
      </c>
      <c r="G581" s="42">
        <v>18976781</v>
      </c>
      <c r="H581" s="45">
        <v>7156477</v>
      </c>
      <c r="I581" s="53">
        <f t="shared" si="66"/>
        <v>0</v>
      </c>
      <c r="J581" s="30">
        <v>46051</v>
      </c>
      <c r="K581" s="46"/>
      <c r="L581" s="56">
        <f t="shared" si="67"/>
        <v>0</v>
      </c>
      <c r="M581" s="8">
        <f t="shared" si="68"/>
        <v>0</v>
      </c>
      <c r="N581" s="35">
        <v>2.6699999999999998E-4</v>
      </c>
      <c r="O581" s="25">
        <f t="shared" si="69"/>
        <v>0</v>
      </c>
      <c r="P581" s="30">
        <v>2370727</v>
      </c>
      <c r="Q581" s="45">
        <v>38135</v>
      </c>
      <c r="R581" s="50">
        <f t="shared" si="70"/>
        <v>0</v>
      </c>
      <c r="S581" s="4">
        <v>2.9500000000000001E-4</v>
      </c>
      <c r="T581" s="5">
        <f t="shared" si="71"/>
        <v>0</v>
      </c>
      <c r="U581" s="14">
        <f t="shared" si="72"/>
        <v>0</v>
      </c>
    </row>
    <row r="582" spans="1:21" ht="15.75" x14ac:dyDescent="0.25">
      <c r="A582" s="6" t="s">
        <v>56</v>
      </c>
      <c r="B582" s="10" t="s">
        <v>22</v>
      </c>
      <c r="C582" s="2" t="s">
        <v>70</v>
      </c>
      <c r="D582" s="3">
        <v>498</v>
      </c>
      <c r="E582" s="3">
        <v>9029</v>
      </c>
      <c r="F582" s="38">
        <v>0</v>
      </c>
      <c r="G582" s="42">
        <v>18976781</v>
      </c>
      <c r="H582" s="45">
        <v>7156477</v>
      </c>
      <c r="I582" s="53">
        <f t="shared" si="66"/>
        <v>0</v>
      </c>
      <c r="J582" s="30">
        <v>46051</v>
      </c>
      <c r="K582" s="46"/>
      <c r="L582" s="56">
        <f t="shared" si="67"/>
        <v>0</v>
      </c>
      <c r="M582" s="8">
        <f t="shared" si="68"/>
        <v>0</v>
      </c>
      <c r="N582" s="35">
        <v>5.0299999999999997E-4</v>
      </c>
      <c r="O582" s="25">
        <f t="shared" si="69"/>
        <v>0</v>
      </c>
      <c r="P582" s="30">
        <v>2370727</v>
      </c>
      <c r="Q582" s="45">
        <v>38135</v>
      </c>
      <c r="R582" s="50">
        <f t="shared" si="70"/>
        <v>0</v>
      </c>
      <c r="S582" s="4">
        <v>5.6400000000000005E-4</v>
      </c>
      <c r="T582" s="5">
        <f t="shared" si="71"/>
        <v>0</v>
      </c>
      <c r="U582" s="14">
        <f t="shared" si="72"/>
        <v>0</v>
      </c>
    </row>
    <row r="583" spans="1:21" ht="15.75" x14ac:dyDescent="0.25">
      <c r="A583" s="6" t="s">
        <v>56</v>
      </c>
      <c r="B583" s="10" t="s">
        <v>22</v>
      </c>
      <c r="C583" s="2" t="s">
        <v>77</v>
      </c>
      <c r="D583" s="3">
        <v>498</v>
      </c>
      <c r="E583" s="3">
        <v>9029</v>
      </c>
      <c r="F583" s="38">
        <v>1</v>
      </c>
      <c r="G583" s="42">
        <v>18976781</v>
      </c>
      <c r="H583" s="45">
        <v>7156477</v>
      </c>
      <c r="I583" s="53">
        <f t="shared" si="66"/>
        <v>11820304</v>
      </c>
      <c r="J583" s="30">
        <v>46051</v>
      </c>
      <c r="K583" s="46"/>
      <c r="L583" s="56">
        <f t="shared" si="67"/>
        <v>46051</v>
      </c>
      <c r="M583" s="8">
        <f t="shared" si="68"/>
        <v>11866355</v>
      </c>
      <c r="N583" s="35">
        <v>2.3969999999999998E-3</v>
      </c>
      <c r="O583" s="25">
        <f t="shared" si="69"/>
        <v>28443.652934999998</v>
      </c>
      <c r="P583" s="30">
        <v>2370727</v>
      </c>
      <c r="Q583" s="45">
        <v>38135</v>
      </c>
      <c r="R583" s="50">
        <f t="shared" si="70"/>
        <v>2332592</v>
      </c>
      <c r="S583" s="4">
        <v>2.6510000000000001E-3</v>
      </c>
      <c r="T583" s="5">
        <f t="shared" si="71"/>
        <v>6183.7013919999999</v>
      </c>
      <c r="U583" s="14">
        <f t="shared" si="72"/>
        <v>34627.354327000001</v>
      </c>
    </row>
    <row r="584" spans="1:21" ht="15.75" x14ac:dyDescent="0.25">
      <c r="A584" s="6" t="s">
        <v>56</v>
      </c>
      <c r="B584" s="10" t="s">
        <v>22</v>
      </c>
      <c r="C584" s="2" t="s">
        <v>71</v>
      </c>
      <c r="D584" s="3">
        <v>498</v>
      </c>
      <c r="E584" s="3">
        <v>9029</v>
      </c>
      <c r="F584" s="38">
        <v>1</v>
      </c>
      <c r="G584" s="42">
        <v>18976781</v>
      </c>
      <c r="H584" s="45">
        <v>7156477</v>
      </c>
      <c r="I584" s="53">
        <f t="shared" si="66"/>
        <v>11820304</v>
      </c>
      <c r="J584" s="30">
        <v>46051</v>
      </c>
      <c r="K584" s="46"/>
      <c r="L584" s="56">
        <f t="shared" si="67"/>
        <v>46051</v>
      </c>
      <c r="M584" s="8">
        <f t="shared" si="68"/>
        <v>11866355</v>
      </c>
      <c r="N584" s="35">
        <v>8.2000000000000001E-5</v>
      </c>
      <c r="O584" s="25">
        <f t="shared" si="69"/>
        <v>973.04111</v>
      </c>
      <c r="P584" s="30">
        <v>2370727</v>
      </c>
      <c r="Q584" s="45">
        <v>38135</v>
      </c>
      <c r="R584" s="50">
        <f t="shared" si="70"/>
        <v>2332592</v>
      </c>
      <c r="S584" s="4">
        <v>9.2E-5</v>
      </c>
      <c r="T584" s="5">
        <f t="shared" si="71"/>
        <v>214.59846400000001</v>
      </c>
      <c r="U584" s="14">
        <f t="shared" si="72"/>
        <v>1187.639574</v>
      </c>
    </row>
    <row r="585" spans="1:21" ht="15.75" x14ac:dyDescent="0.25">
      <c r="A585" s="6" t="s">
        <v>56</v>
      </c>
      <c r="B585" s="10" t="s">
        <v>22</v>
      </c>
      <c r="C585" s="2" t="s">
        <v>72</v>
      </c>
      <c r="D585" s="3">
        <v>498</v>
      </c>
      <c r="E585" s="3">
        <v>9029</v>
      </c>
      <c r="F585" s="38">
        <v>1</v>
      </c>
      <c r="G585" s="42">
        <v>18976781</v>
      </c>
      <c r="H585" s="45">
        <v>7156477</v>
      </c>
      <c r="I585" s="53">
        <f t="shared" si="66"/>
        <v>11820304</v>
      </c>
      <c r="J585" s="30">
        <v>46051</v>
      </c>
      <c r="K585" s="46"/>
      <c r="L585" s="56">
        <f t="shared" si="67"/>
        <v>46051</v>
      </c>
      <c r="M585" s="8">
        <f t="shared" si="68"/>
        <v>11866355</v>
      </c>
      <c r="N585" s="35">
        <v>1.36E-4</v>
      </c>
      <c r="O585" s="25">
        <f t="shared" si="69"/>
        <v>1613.82428</v>
      </c>
      <c r="P585" s="30">
        <v>2370727</v>
      </c>
      <c r="Q585" s="45">
        <v>38135</v>
      </c>
      <c r="R585" s="50">
        <f t="shared" si="70"/>
        <v>2332592</v>
      </c>
      <c r="S585" s="4">
        <v>1.35E-4</v>
      </c>
      <c r="T585" s="5">
        <f t="shared" si="71"/>
        <v>314.89992000000001</v>
      </c>
      <c r="U585" s="14">
        <f t="shared" si="72"/>
        <v>1928.7242000000001</v>
      </c>
    </row>
    <row r="586" spans="1:21" ht="15.75" x14ac:dyDescent="0.25">
      <c r="A586" s="6" t="s">
        <v>56</v>
      </c>
      <c r="B586" s="10" t="s">
        <v>22</v>
      </c>
      <c r="C586" s="2" t="s">
        <v>73</v>
      </c>
      <c r="D586" s="3">
        <v>498</v>
      </c>
      <c r="E586" s="3">
        <v>9029</v>
      </c>
      <c r="F586" s="38">
        <v>0</v>
      </c>
      <c r="G586" s="42">
        <v>18976781</v>
      </c>
      <c r="H586" s="45">
        <v>7156477</v>
      </c>
      <c r="I586" s="53">
        <f t="shared" si="66"/>
        <v>0</v>
      </c>
      <c r="J586" s="30">
        <v>46051</v>
      </c>
      <c r="K586" s="46"/>
      <c r="L586" s="56">
        <f t="shared" si="67"/>
        <v>0</v>
      </c>
      <c r="M586" s="8">
        <f t="shared" si="68"/>
        <v>0</v>
      </c>
      <c r="N586" s="35">
        <v>1.2E-5</v>
      </c>
      <c r="O586" s="25">
        <f t="shared" si="69"/>
        <v>0</v>
      </c>
      <c r="P586" s="30">
        <v>2370727</v>
      </c>
      <c r="Q586" s="45">
        <v>38135</v>
      </c>
      <c r="R586" s="50">
        <f t="shared" si="70"/>
        <v>0</v>
      </c>
      <c r="S586" s="4">
        <v>1.2E-5</v>
      </c>
      <c r="T586" s="5">
        <f t="shared" si="71"/>
        <v>0</v>
      </c>
      <c r="U586" s="14">
        <f t="shared" si="72"/>
        <v>0</v>
      </c>
    </row>
    <row r="587" spans="1:21" ht="15.75" x14ac:dyDescent="0.25">
      <c r="A587" s="6" t="s">
        <v>56</v>
      </c>
      <c r="B587" s="10" t="s">
        <v>22</v>
      </c>
      <c r="C587" s="2" t="s">
        <v>74</v>
      </c>
      <c r="D587" s="3">
        <v>498</v>
      </c>
      <c r="E587" s="3">
        <v>9029</v>
      </c>
      <c r="F587" s="38">
        <v>0</v>
      </c>
      <c r="G587" s="42">
        <v>18976781</v>
      </c>
      <c r="H587" s="45">
        <v>7156477</v>
      </c>
      <c r="I587" s="53">
        <f t="shared" si="66"/>
        <v>0</v>
      </c>
      <c r="J587" s="30">
        <v>46051</v>
      </c>
      <c r="K587" s="46"/>
      <c r="L587" s="56">
        <f t="shared" si="67"/>
        <v>0</v>
      </c>
      <c r="M587" s="8">
        <f t="shared" si="68"/>
        <v>0</v>
      </c>
      <c r="N587" s="35">
        <v>2.14E-4</v>
      </c>
      <c r="O587" s="25">
        <f t="shared" si="69"/>
        <v>0</v>
      </c>
      <c r="P587" s="30">
        <v>2370727</v>
      </c>
      <c r="Q587" s="45">
        <v>38135</v>
      </c>
      <c r="R587" s="50">
        <f t="shared" si="70"/>
        <v>0</v>
      </c>
      <c r="S587" s="4">
        <v>2.4000000000000001E-4</v>
      </c>
      <c r="T587" s="5">
        <f t="shared" si="71"/>
        <v>0</v>
      </c>
      <c r="U587" s="14">
        <f t="shared" si="72"/>
        <v>0</v>
      </c>
    </row>
    <row r="588" spans="1:21" ht="15.75" x14ac:dyDescent="0.25">
      <c r="A588" s="6" t="s">
        <v>56</v>
      </c>
      <c r="B588" s="10" t="s">
        <v>22</v>
      </c>
      <c r="C588" s="2" t="s">
        <v>91</v>
      </c>
      <c r="D588" s="3">
        <v>498</v>
      </c>
      <c r="E588" s="3">
        <v>9029</v>
      </c>
      <c r="F588" s="38">
        <v>0</v>
      </c>
      <c r="G588" s="42">
        <v>18976781</v>
      </c>
      <c r="H588" s="45">
        <v>7156477</v>
      </c>
      <c r="I588" s="53">
        <f t="shared" si="66"/>
        <v>0</v>
      </c>
      <c r="J588" s="30">
        <v>46051</v>
      </c>
      <c r="K588" s="46"/>
      <c r="L588" s="56">
        <f t="shared" si="67"/>
        <v>0</v>
      </c>
      <c r="M588" s="8">
        <f t="shared" si="68"/>
        <v>0</v>
      </c>
      <c r="N588" s="35">
        <v>0</v>
      </c>
      <c r="O588" s="25"/>
      <c r="P588" s="30">
        <v>2370727</v>
      </c>
      <c r="Q588" s="45">
        <v>38135</v>
      </c>
      <c r="R588" s="50">
        <f t="shared" si="70"/>
        <v>0</v>
      </c>
      <c r="S588" s="4">
        <v>0</v>
      </c>
      <c r="T588" s="5">
        <f t="shared" si="71"/>
        <v>0</v>
      </c>
      <c r="U588" s="14">
        <f t="shared" si="72"/>
        <v>0</v>
      </c>
    </row>
    <row r="589" spans="1:21" ht="15.75" x14ac:dyDescent="0.25">
      <c r="A589" s="6" t="s">
        <v>56</v>
      </c>
      <c r="B589" s="10" t="s">
        <v>22</v>
      </c>
      <c r="C589" s="2" t="s">
        <v>37</v>
      </c>
      <c r="D589" s="3">
        <v>498</v>
      </c>
      <c r="E589" s="3">
        <v>9029</v>
      </c>
      <c r="F589" s="38">
        <v>0</v>
      </c>
      <c r="G589" s="42">
        <v>18976781</v>
      </c>
      <c r="H589" s="45">
        <v>7156477</v>
      </c>
      <c r="I589" s="53">
        <f t="shared" si="66"/>
        <v>0</v>
      </c>
      <c r="J589" s="30">
        <v>46051</v>
      </c>
      <c r="K589" s="46"/>
      <c r="L589" s="56">
        <f t="shared" si="67"/>
        <v>0</v>
      </c>
      <c r="M589" s="8">
        <f t="shared" si="68"/>
        <v>0</v>
      </c>
      <c r="N589" s="35">
        <v>2.1499999999999999E-4</v>
      </c>
      <c r="O589" s="25">
        <f t="shared" ref="O589:O652" si="73">M589*N589</f>
        <v>0</v>
      </c>
      <c r="P589" s="30">
        <v>2370727</v>
      </c>
      <c r="Q589" s="45">
        <v>38135</v>
      </c>
      <c r="R589" s="50">
        <f t="shared" si="70"/>
        <v>0</v>
      </c>
      <c r="S589" s="4">
        <v>2.41E-4</v>
      </c>
      <c r="T589" s="5">
        <f t="shared" si="71"/>
        <v>0</v>
      </c>
      <c r="U589" s="14">
        <f t="shared" si="72"/>
        <v>0</v>
      </c>
    </row>
    <row r="590" spans="1:21" ht="15.75" x14ac:dyDescent="0.25">
      <c r="A590" s="6" t="s">
        <v>56</v>
      </c>
      <c r="B590" s="10" t="s">
        <v>22</v>
      </c>
      <c r="C590" s="2" t="s">
        <v>30</v>
      </c>
      <c r="D590" s="3">
        <v>498</v>
      </c>
      <c r="E590" s="3">
        <v>9029</v>
      </c>
      <c r="F590" s="38">
        <v>1</v>
      </c>
      <c r="G590" s="42">
        <v>18976781</v>
      </c>
      <c r="H590" s="45">
        <v>7156477</v>
      </c>
      <c r="I590" s="53">
        <f t="shared" si="66"/>
        <v>11820304</v>
      </c>
      <c r="J590" s="30">
        <v>46051</v>
      </c>
      <c r="K590" s="46"/>
      <c r="L590" s="56">
        <f t="shared" si="67"/>
        <v>46051</v>
      </c>
      <c r="M590" s="8">
        <f t="shared" si="68"/>
        <v>11866355</v>
      </c>
      <c r="N590" s="35">
        <v>0</v>
      </c>
      <c r="O590" s="25">
        <f t="shared" si="73"/>
        <v>0</v>
      </c>
      <c r="P590" s="30">
        <v>2370727</v>
      </c>
      <c r="Q590" s="45">
        <v>38135</v>
      </c>
      <c r="R590" s="50">
        <f t="shared" si="70"/>
        <v>2332592</v>
      </c>
      <c r="S590" s="4">
        <v>0</v>
      </c>
      <c r="T590" s="5">
        <f t="shared" si="71"/>
        <v>0</v>
      </c>
      <c r="U590" s="14">
        <f t="shared" si="72"/>
        <v>0</v>
      </c>
    </row>
    <row r="591" spans="1:21" ht="15.75" x14ac:dyDescent="0.25">
      <c r="A591" s="6" t="s">
        <v>56</v>
      </c>
      <c r="B591" s="10" t="s">
        <v>22</v>
      </c>
      <c r="C591" s="2" t="s">
        <v>22</v>
      </c>
      <c r="D591" s="3">
        <v>498</v>
      </c>
      <c r="E591" s="3">
        <v>9029</v>
      </c>
      <c r="F591" s="38">
        <v>1</v>
      </c>
      <c r="G591" s="42">
        <v>18976781</v>
      </c>
      <c r="H591" s="45">
        <v>7156477</v>
      </c>
      <c r="I591" s="53">
        <f t="shared" si="66"/>
        <v>11820304</v>
      </c>
      <c r="J591" s="30">
        <v>46051</v>
      </c>
      <c r="K591" s="46"/>
      <c r="L591" s="56">
        <f t="shared" si="67"/>
        <v>46051</v>
      </c>
      <c r="M591" s="8">
        <f t="shared" si="68"/>
        <v>11866355</v>
      </c>
      <c r="N591" s="35">
        <v>0</v>
      </c>
      <c r="O591" s="25">
        <f t="shared" si="73"/>
        <v>0</v>
      </c>
      <c r="P591" s="30">
        <v>2370727</v>
      </c>
      <c r="Q591" s="45">
        <v>38135</v>
      </c>
      <c r="R591" s="50">
        <f t="shared" si="70"/>
        <v>2332592</v>
      </c>
      <c r="S591" s="4">
        <v>0</v>
      </c>
      <c r="T591" s="5">
        <f t="shared" si="71"/>
        <v>0</v>
      </c>
      <c r="U591" s="14">
        <f t="shared" si="72"/>
        <v>0</v>
      </c>
    </row>
    <row r="592" spans="1:21" ht="15.75" x14ac:dyDescent="0.25">
      <c r="A592" s="6" t="s">
        <v>56</v>
      </c>
      <c r="B592" s="10" t="s">
        <v>22</v>
      </c>
      <c r="C592" s="2" t="s">
        <v>31</v>
      </c>
      <c r="D592" s="3">
        <v>498</v>
      </c>
      <c r="E592" s="3">
        <v>9029</v>
      </c>
      <c r="F592" s="38">
        <v>1</v>
      </c>
      <c r="G592" s="42">
        <v>18976781</v>
      </c>
      <c r="H592" s="45">
        <v>7156477</v>
      </c>
      <c r="I592" s="53">
        <f t="shared" si="66"/>
        <v>11820304</v>
      </c>
      <c r="J592" s="30">
        <v>46051</v>
      </c>
      <c r="K592" s="46"/>
      <c r="L592" s="56">
        <f t="shared" si="67"/>
        <v>46051</v>
      </c>
      <c r="M592" s="8">
        <f t="shared" si="68"/>
        <v>11866355</v>
      </c>
      <c r="N592" s="35">
        <v>1.6000000000000001E-4</v>
      </c>
      <c r="O592" s="25">
        <f t="shared" si="73"/>
        <v>1898.6168000000002</v>
      </c>
      <c r="P592" s="30">
        <v>2370727</v>
      </c>
      <c r="Q592" s="45">
        <v>38135</v>
      </c>
      <c r="R592" s="50">
        <f t="shared" si="70"/>
        <v>2332592</v>
      </c>
      <c r="S592" s="4">
        <v>1.76E-4</v>
      </c>
      <c r="T592" s="5">
        <f t="shared" si="71"/>
        <v>410.53619199999997</v>
      </c>
      <c r="U592" s="14">
        <f t="shared" si="72"/>
        <v>2309.1529920000003</v>
      </c>
    </row>
    <row r="593" spans="1:21" ht="15.75" x14ac:dyDescent="0.25">
      <c r="A593" s="6" t="s">
        <v>56</v>
      </c>
      <c r="B593" s="10" t="s">
        <v>22</v>
      </c>
      <c r="C593" s="2" t="s">
        <v>187</v>
      </c>
      <c r="D593" s="3">
        <v>498</v>
      </c>
      <c r="E593" s="3">
        <v>9029</v>
      </c>
      <c r="F593" s="38">
        <v>1</v>
      </c>
      <c r="G593" s="42">
        <v>18976781</v>
      </c>
      <c r="H593" s="45">
        <v>7156477</v>
      </c>
      <c r="I593" s="53">
        <f t="shared" si="66"/>
        <v>11820304</v>
      </c>
      <c r="J593" s="30">
        <v>46051</v>
      </c>
      <c r="K593" s="46"/>
      <c r="L593" s="56">
        <f t="shared" si="67"/>
        <v>46051</v>
      </c>
      <c r="M593" s="8">
        <f t="shared" si="68"/>
        <v>11866355</v>
      </c>
      <c r="N593" s="35">
        <v>4.6E-5</v>
      </c>
      <c r="O593" s="25">
        <f t="shared" si="73"/>
        <v>545.85233000000005</v>
      </c>
      <c r="P593" s="30">
        <v>2370727</v>
      </c>
      <c r="Q593" s="45">
        <v>38135</v>
      </c>
      <c r="R593" s="50">
        <f t="shared" si="70"/>
        <v>2332592</v>
      </c>
      <c r="S593" s="4">
        <v>2.5999999999999998E-5</v>
      </c>
      <c r="T593" s="5">
        <f t="shared" si="71"/>
        <v>60.647391999999996</v>
      </c>
      <c r="U593" s="14">
        <f t="shared" si="72"/>
        <v>606.49972200000002</v>
      </c>
    </row>
    <row r="594" spans="1:21" ht="15.75" x14ac:dyDescent="0.25">
      <c r="A594" s="6" t="s">
        <v>56</v>
      </c>
      <c r="B594" s="10" t="s">
        <v>22</v>
      </c>
      <c r="C594" s="2" t="s">
        <v>64</v>
      </c>
      <c r="D594" s="3">
        <v>496</v>
      </c>
      <c r="E594" s="3">
        <v>9030</v>
      </c>
      <c r="F594" s="38">
        <v>1</v>
      </c>
      <c r="G594" s="42">
        <v>4938300</v>
      </c>
      <c r="H594" s="45">
        <v>1070172</v>
      </c>
      <c r="I594" s="53">
        <f t="shared" si="66"/>
        <v>3868128</v>
      </c>
      <c r="J594" s="30">
        <v>13944</v>
      </c>
      <c r="K594" s="46"/>
      <c r="L594" s="56">
        <f t="shared" si="67"/>
        <v>13944</v>
      </c>
      <c r="M594" s="8">
        <f t="shared" si="68"/>
        <v>3882072</v>
      </c>
      <c r="N594" s="35">
        <v>1.4239999999999999E-3</v>
      </c>
      <c r="O594" s="25">
        <f t="shared" si="73"/>
        <v>5528.0705279999993</v>
      </c>
      <c r="P594" s="30">
        <v>1107666</v>
      </c>
      <c r="Q594" s="45">
        <v>377850</v>
      </c>
      <c r="R594" s="50">
        <f t="shared" si="70"/>
        <v>729816</v>
      </c>
      <c r="S594" s="4">
        <v>1.72E-3</v>
      </c>
      <c r="T594" s="5">
        <f t="shared" si="71"/>
        <v>1255.28352</v>
      </c>
      <c r="U594" s="14">
        <f t="shared" si="72"/>
        <v>6783.3540479999992</v>
      </c>
    </row>
    <row r="595" spans="1:21" ht="15.75" x14ac:dyDescent="0.25">
      <c r="A595" s="6" t="s">
        <v>56</v>
      </c>
      <c r="B595" s="10" t="s">
        <v>22</v>
      </c>
      <c r="C595" s="2" t="s">
        <v>65</v>
      </c>
      <c r="D595" s="3">
        <v>496</v>
      </c>
      <c r="E595" s="3">
        <v>9030</v>
      </c>
      <c r="F595" s="38">
        <v>1</v>
      </c>
      <c r="G595" s="42">
        <v>4938300</v>
      </c>
      <c r="H595" s="45">
        <v>1070172</v>
      </c>
      <c r="I595" s="53">
        <f t="shared" si="66"/>
        <v>3868128</v>
      </c>
      <c r="J595" s="30">
        <v>13944</v>
      </c>
      <c r="K595" s="46"/>
      <c r="L595" s="56">
        <f t="shared" si="67"/>
        <v>13944</v>
      </c>
      <c r="M595" s="8">
        <f t="shared" si="68"/>
        <v>3882072</v>
      </c>
      <c r="N595" s="35">
        <v>1.4100000000000001E-4</v>
      </c>
      <c r="O595" s="25">
        <f t="shared" si="73"/>
        <v>547.37215200000003</v>
      </c>
      <c r="P595" s="30">
        <v>1107666</v>
      </c>
      <c r="Q595" s="45">
        <v>377850</v>
      </c>
      <c r="R595" s="50">
        <f t="shared" si="70"/>
        <v>729816</v>
      </c>
      <c r="S595" s="4">
        <v>1.85E-4</v>
      </c>
      <c r="T595" s="5">
        <f t="shared" si="71"/>
        <v>135.01596000000001</v>
      </c>
      <c r="U595" s="14">
        <f t="shared" si="72"/>
        <v>682.38811200000009</v>
      </c>
    </row>
    <row r="596" spans="1:21" ht="15.75" x14ac:dyDescent="0.25">
      <c r="A596" s="6" t="s">
        <v>56</v>
      </c>
      <c r="B596" s="10" t="s">
        <v>22</v>
      </c>
      <c r="C596" s="2" t="s">
        <v>66</v>
      </c>
      <c r="D596" s="3">
        <v>496</v>
      </c>
      <c r="E596" s="3">
        <v>9030</v>
      </c>
      <c r="F596" s="38">
        <v>1</v>
      </c>
      <c r="G596" s="42">
        <v>4938300</v>
      </c>
      <c r="H596" s="45">
        <v>1070172</v>
      </c>
      <c r="I596" s="53">
        <f t="shared" si="66"/>
        <v>3868128</v>
      </c>
      <c r="J596" s="30">
        <v>13944</v>
      </c>
      <c r="K596" s="46"/>
      <c r="L596" s="56">
        <f t="shared" si="67"/>
        <v>13944</v>
      </c>
      <c r="M596" s="8">
        <f t="shared" si="68"/>
        <v>3882072</v>
      </c>
      <c r="N596" s="35">
        <v>4.7399999999999997E-4</v>
      </c>
      <c r="O596" s="25">
        <f t="shared" si="73"/>
        <v>1840.102128</v>
      </c>
      <c r="P596" s="30">
        <v>1107666</v>
      </c>
      <c r="Q596" s="45">
        <v>377850</v>
      </c>
      <c r="R596" s="50">
        <f t="shared" si="70"/>
        <v>729816</v>
      </c>
      <c r="S596" s="4">
        <v>4.5800000000000002E-4</v>
      </c>
      <c r="T596" s="5">
        <f t="shared" si="71"/>
        <v>334.25572800000003</v>
      </c>
      <c r="U596" s="14">
        <f t="shared" si="72"/>
        <v>2174.3578560000001</v>
      </c>
    </row>
    <row r="597" spans="1:21" ht="15.75" x14ac:dyDescent="0.25">
      <c r="A597" s="6" t="s">
        <v>56</v>
      </c>
      <c r="B597" s="10" t="s">
        <v>22</v>
      </c>
      <c r="C597" s="2" t="s">
        <v>75</v>
      </c>
      <c r="D597" s="3">
        <v>496</v>
      </c>
      <c r="E597" s="3">
        <v>9030</v>
      </c>
      <c r="F597" s="38">
        <v>1</v>
      </c>
      <c r="G597" s="42">
        <v>4938300</v>
      </c>
      <c r="H597" s="45">
        <v>1070172</v>
      </c>
      <c r="I597" s="53">
        <f t="shared" si="66"/>
        <v>3868128</v>
      </c>
      <c r="J597" s="30">
        <v>13944</v>
      </c>
      <c r="K597" s="46"/>
      <c r="L597" s="56">
        <f t="shared" si="67"/>
        <v>13944</v>
      </c>
      <c r="M597" s="8">
        <f t="shared" si="68"/>
        <v>3882072</v>
      </c>
      <c r="N597" s="35">
        <v>7.4250000000000002E-3</v>
      </c>
      <c r="O597" s="25">
        <f t="shared" si="73"/>
        <v>28824.384600000001</v>
      </c>
      <c r="P597" s="30">
        <v>1107666</v>
      </c>
      <c r="Q597" s="45">
        <v>377850</v>
      </c>
      <c r="R597" s="50">
        <f t="shared" si="70"/>
        <v>729816</v>
      </c>
      <c r="S597" s="4">
        <v>7.8079999999999998E-3</v>
      </c>
      <c r="T597" s="5">
        <f t="shared" si="71"/>
        <v>5698.4033280000003</v>
      </c>
      <c r="U597" s="14">
        <f t="shared" si="72"/>
        <v>34522.787928000005</v>
      </c>
    </row>
    <row r="598" spans="1:21" ht="15.75" x14ac:dyDescent="0.25">
      <c r="A598" s="6" t="s">
        <v>56</v>
      </c>
      <c r="B598" s="10" t="s">
        <v>22</v>
      </c>
      <c r="C598" s="2" t="s">
        <v>67</v>
      </c>
      <c r="D598" s="3">
        <v>496</v>
      </c>
      <c r="E598" s="3">
        <v>9030</v>
      </c>
      <c r="F598" s="38">
        <v>1</v>
      </c>
      <c r="G598" s="42">
        <v>4938300</v>
      </c>
      <c r="H598" s="45">
        <v>1070172</v>
      </c>
      <c r="I598" s="53">
        <f t="shared" si="66"/>
        <v>3868128</v>
      </c>
      <c r="J598" s="30">
        <v>13944</v>
      </c>
      <c r="K598" s="46"/>
      <c r="L598" s="56">
        <f t="shared" si="67"/>
        <v>13944</v>
      </c>
      <c r="M598" s="8">
        <f t="shared" si="68"/>
        <v>3882072</v>
      </c>
      <c r="N598" s="35">
        <v>0</v>
      </c>
      <c r="O598" s="25">
        <f t="shared" si="73"/>
        <v>0</v>
      </c>
      <c r="P598" s="30">
        <v>1107666</v>
      </c>
      <c r="Q598" s="45">
        <v>377850</v>
      </c>
      <c r="R598" s="50">
        <f t="shared" si="70"/>
        <v>729816</v>
      </c>
      <c r="S598" s="4">
        <v>0</v>
      </c>
      <c r="T598" s="5">
        <f t="shared" si="71"/>
        <v>0</v>
      </c>
      <c r="U598" s="14">
        <f t="shared" si="72"/>
        <v>0</v>
      </c>
    </row>
    <row r="599" spans="1:21" ht="15.75" x14ac:dyDescent="0.25">
      <c r="A599" s="6" t="s">
        <v>56</v>
      </c>
      <c r="B599" s="10" t="s">
        <v>22</v>
      </c>
      <c r="C599" s="2" t="s">
        <v>68</v>
      </c>
      <c r="D599" s="3">
        <v>496</v>
      </c>
      <c r="E599" s="3">
        <v>9030</v>
      </c>
      <c r="F599" s="38">
        <v>0</v>
      </c>
      <c r="G599" s="42">
        <v>4938300</v>
      </c>
      <c r="H599" s="45">
        <v>1070172</v>
      </c>
      <c r="I599" s="53">
        <f t="shared" si="66"/>
        <v>0</v>
      </c>
      <c r="J599" s="30">
        <v>13944</v>
      </c>
      <c r="K599" s="46"/>
      <c r="L599" s="56">
        <f t="shared" si="67"/>
        <v>0</v>
      </c>
      <c r="M599" s="8">
        <f t="shared" si="68"/>
        <v>0</v>
      </c>
      <c r="N599" s="35">
        <v>8.3999999999999995E-5</v>
      </c>
      <c r="O599" s="25">
        <f t="shared" si="73"/>
        <v>0</v>
      </c>
      <c r="P599" s="30">
        <v>1107666</v>
      </c>
      <c r="Q599" s="45">
        <v>377850</v>
      </c>
      <c r="R599" s="50">
        <f t="shared" si="70"/>
        <v>0</v>
      </c>
      <c r="S599" s="4">
        <v>9.3999999999999994E-5</v>
      </c>
      <c r="T599" s="5">
        <f t="shared" si="71"/>
        <v>0</v>
      </c>
      <c r="U599" s="14">
        <f t="shared" si="72"/>
        <v>0</v>
      </c>
    </row>
    <row r="600" spans="1:21" ht="15.75" x14ac:dyDescent="0.25">
      <c r="A600" s="6" t="s">
        <v>56</v>
      </c>
      <c r="B600" s="10" t="s">
        <v>22</v>
      </c>
      <c r="C600" s="2" t="s">
        <v>69</v>
      </c>
      <c r="D600" s="3">
        <v>496</v>
      </c>
      <c r="E600" s="3">
        <v>9030</v>
      </c>
      <c r="F600" s="38">
        <v>0</v>
      </c>
      <c r="G600" s="42">
        <v>4938300</v>
      </c>
      <c r="H600" s="45">
        <v>1070172</v>
      </c>
      <c r="I600" s="53">
        <f t="shared" si="66"/>
        <v>0</v>
      </c>
      <c r="J600" s="30">
        <v>13944</v>
      </c>
      <c r="K600" s="46"/>
      <c r="L600" s="56">
        <f t="shared" si="67"/>
        <v>0</v>
      </c>
      <c r="M600" s="8">
        <f t="shared" si="68"/>
        <v>0</v>
      </c>
      <c r="N600" s="35">
        <v>1.3200000000000001E-4</v>
      </c>
      <c r="O600" s="25">
        <f t="shared" si="73"/>
        <v>0</v>
      </c>
      <c r="P600" s="30">
        <v>1107666</v>
      </c>
      <c r="Q600" s="45">
        <v>377850</v>
      </c>
      <c r="R600" s="50">
        <f t="shared" si="70"/>
        <v>0</v>
      </c>
      <c r="S600" s="4">
        <v>1.46E-4</v>
      </c>
      <c r="T600" s="5">
        <f t="shared" si="71"/>
        <v>0</v>
      </c>
      <c r="U600" s="14">
        <f t="shared" si="72"/>
        <v>0</v>
      </c>
    </row>
    <row r="601" spans="1:21" ht="15.75" x14ac:dyDescent="0.25">
      <c r="A601" s="6" t="s">
        <v>56</v>
      </c>
      <c r="B601" s="10" t="s">
        <v>22</v>
      </c>
      <c r="C601" s="2" t="s">
        <v>76</v>
      </c>
      <c r="D601" s="3">
        <v>496</v>
      </c>
      <c r="E601" s="3">
        <v>9030</v>
      </c>
      <c r="F601" s="38">
        <v>0</v>
      </c>
      <c r="G601" s="42">
        <v>4938300</v>
      </c>
      <c r="H601" s="45">
        <v>1070172</v>
      </c>
      <c r="I601" s="53">
        <f t="shared" si="66"/>
        <v>0</v>
      </c>
      <c r="J601" s="30">
        <v>13944</v>
      </c>
      <c r="K601" s="46"/>
      <c r="L601" s="56">
        <f t="shared" si="67"/>
        <v>0</v>
      </c>
      <c r="M601" s="8">
        <f t="shared" si="68"/>
        <v>0</v>
      </c>
      <c r="N601" s="35">
        <v>2.6699999999999998E-4</v>
      </c>
      <c r="O601" s="25">
        <f t="shared" si="73"/>
        <v>0</v>
      </c>
      <c r="P601" s="30">
        <v>1107666</v>
      </c>
      <c r="Q601" s="45">
        <v>377850</v>
      </c>
      <c r="R601" s="50">
        <f t="shared" si="70"/>
        <v>0</v>
      </c>
      <c r="S601" s="4">
        <v>2.9500000000000001E-4</v>
      </c>
      <c r="T601" s="5">
        <f t="shared" si="71"/>
        <v>0</v>
      </c>
      <c r="U601" s="14">
        <f t="shared" si="72"/>
        <v>0</v>
      </c>
    </row>
    <row r="602" spans="1:21" ht="15.75" x14ac:dyDescent="0.25">
      <c r="A602" s="6" t="s">
        <v>56</v>
      </c>
      <c r="B602" s="10" t="s">
        <v>22</v>
      </c>
      <c r="C602" s="2" t="s">
        <v>70</v>
      </c>
      <c r="D602" s="3">
        <v>496</v>
      </c>
      <c r="E602" s="3">
        <v>9030</v>
      </c>
      <c r="F602" s="38">
        <v>0</v>
      </c>
      <c r="G602" s="42">
        <v>4938300</v>
      </c>
      <c r="H602" s="45">
        <v>1070172</v>
      </c>
      <c r="I602" s="53">
        <f t="shared" si="66"/>
        <v>0</v>
      </c>
      <c r="J602" s="30">
        <v>13944</v>
      </c>
      <c r="K602" s="46"/>
      <c r="L602" s="56">
        <f t="shared" si="67"/>
        <v>0</v>
      </c>
      <c r="M602" s="8">
        <f t="shared" si="68"/>
        <v>0</v>
      </c>
      <c r="N602" s="35">
        <v>5.0299999999999997E-4</v>
      </c>
      <c r="O602" s="25">
        <f t="shared" si="73"/>
        <v>0</v>
      </c>
      <c r="P602" s="30">
        <v>1107666</v>
      </c>
      <c r="Q602" s="45">
        <v>377850</v>
      </c>
      <c r="R602" s="50">
        <f t="shared" si="70"/>
        <v>0</v>
      </c>
      <c r="S602" s="4">
        <v>5.6400000000000005E-4</v>
      </c>
      <c r="T602" s="5">
        <f t="shared" si="71"/>
        <v>0</v>
      </c>
      <c r="U602" s="14">
        <f t="shared" si="72"/>
        <v>0</v>
      </c>
    </row>
    <row r="603" spans="1:21" ht="15.75" x14ac:dyDescent="0.25">
      <c r="A603" s="6" t="s">
        <v>56</v>
      </c>
      <c r="B603" s="10" t="s">
        <v>22</v>
      </c>
      <c r="C603" s="2" t="s">
        <v>77</v>
      </c>
      <c r="D603" s="3">
        <v>496</v>
      </c>
      <c r="E603" s="3">
        <v>9030</v>
      </c>
      <c r="F603" s="38">
        <v>1</v>
      </c>
      <c r="G603" s="42">
        <v>4938300</v>
      </c>
      <c r="H603" s="45">
        <v>1070172</v>
      </c>
      <c r="I603" s="53">
        <f t="shared" si="66"/>
        <v>3868128</v>
      </c>
      <c r="J603" s="30">
        <v>13944</v>
      </c>
      <c r="K603" s="46"/>
      <c r="L603" s="56">
        <f t="shared" si="67"/>
        <v>13944</v>
      </c>
      <c r="M603" s="8">
        <f t="shared" si="68"/>
        <v>3882072</v>
      </c>
      <c r="N603" s="35">
        <v>2.3969999999999998E-3</v>
      </c>
      <c r="O603" s="25">
        <f t="shared" si="73"/>
        <v>9305.3265839999985</v>
      </c>
      <c r="P603" s="30">
        <v>1107666</v>
      </c>
      <c r="Q603" s="45">
        <v>377850</v>
      </c>
      <c r="R603" s="50">
        <f t="shared" si="70"/>
        <v>729816</v>
      </c>
      <c r="S603" s="4">
        <v>2.6510000000000001E-3</v>
      </c>
      <c r="T603" s="5">
        <f t="shared" si="71"/>
        <v>1934.7422160000001</v>
      </c>
      <c r="U603" s="14">
        <f t="shared" si="72"/>
        <v>11240.068799999999</v>
      </c>
    </row>
    <row r="604" spans="1:21" ht="15.75" x14ac:dyDescent="0.25">
      <c r="A604" s="6" t="s">
        <v>56</v>
      </c>
      <c r="B604" s="10" t="s">
        <v>22</v>
      </c>
      <c r="C604" s="2" t="s">
        <v>71</v>
      </c>
      <c r="D604" s="3">
        <v>496</v>
      </c>
      <c r="E604" s="3">
        <v>9030</v>
      </c>
      <c r="F604" s="38">
        <v>1</v>
      </c>
      <c r="G604" s="42">
        <v>4938300</v>
      </c>
      <c r="H604" s="45">
        <v>1070172</v>
      </c>
      <c r="I604" s="53">
        <f t="shared" si="66"/>
        <v>3868128</v>
      </c>
      <c r="J604" s="30">
        <v>13944</v>
      </c>
      <c r="K604" s="46"/>
      <c r="L604" s="56">
        <f t="shared" si="67"/>
        <v>13944</v>
      </c>
      <c r="M604" s="8">
        <f t="shared" si="68"/>
        <v>3882072</v>
      </c>
      <c r="N604" s="35">
        <v>8.2000000000000001E-5</v>
      </c>
      <c r="O604" s="25">
        <f t="shared" si="73"/>
        <v>318.329904</v>
      </c>
      <c r="P604" s="30">
        <v>1107666</v>
      </c>
      <c r="Q604" s="45">
        <v>377850</v>
      </c>
      <c r="R604" s="50">
        <f t="shared" si="70"/>
        <v>729816</v>
      </c>
      <c r="S604" s="4">
        <v>9.2E-5</v>
      </c>
      <c r="T604" s="5">
        <f t="shared" si="71"/>
        <v>67.143072000000004</v>
      </c>
      <c r="U604" s="14">
        <f t="shared" si="72"/>
        <v>385.47297600000002</v>
      </c>
    </row>
    <row r="605" spans="1:21" ht="15.75" x14ac:dyDescent="0.25">
      <c r="A605" s="6" t="s">
        <v>56</v>
      </c>
      <c r="B605" s="10" t="s">
        <v>22</v>
      </c>
      <c r="C605" s="2" t="s">
        <v>72</v>
      </c>
      <c r="D605" s="3">
        <v>496</v>
      </c>
      <c r="E605" s="3">
        <v>9030</v>
      </c>
      <c r="F605" s="38">
        <v>1</v>
      </c>
      <c r="G605" s="42">
        <v>4938300</v>
      </c>
      <c r="H605" s="45">
        <v>1070172</v>
      </c>
      <c r="I605" s="53">
        <f t="shared" si="66"/>
        <v>3868128</v>
      </c>
      <c r="J605" s="30">
        <v>13944</v>
      </c>
      <c r="K605" s="46"/>
      <c r="L605" s="56">
        <f t="shared" si="67"/>
        <v>13944</v>
      </c>
      <c r="M605" s="8">
        <f t="shared" si="68"/>
        <v>3882072</v>
      </c>
      <c r="N605" s="35">
        <v>1.36E-4</v>
      </c>
      <c r="O605" s="25">
        <f t="shared" si="73"/>
        <v>527.96179199999995</v>
      </c>
      <c r="P605" s="30">
        <v>1107666</v>
      </c>
      <c r="Q605" s="45">
        <v>377850</v>
      </c>
      <c r="R605" s="50">
        <f t="shared" si="70"/>
        <v>729816</v>
      </c>
      <c r="S605" s="4">
        <v>1.35E-4</v>
      </c>
      <c r="T605" s="5">
        <f t="shared" si="71"/>
        <v>98.52516</v>
      </c>
      <c r="U605" s="14">
        <f t="shared" si="72"/>
        <v>626.48695199999997</v>
      </c>
    </row>
    <row r="606" spans="1:21" ht="15.75" x14ac:dyDescent="0.25">
      <c r="A606" s="6" t="s">
        <v>56</v>
      </c>
      <c r="B606" s="10" t="s">
        <v>22</v>
      </c>
      <c r="C606" s="2" t="s">
        <v>73</v>
      </c>
      <c r="D606" s="3">
        <v>496</v>
      </c>
      <c r="E606" s="3">
        <v>9030</v>
      </c>
      <c r="F606" s="38">
        <v>0</v>
      </c>
      <c r="G606" s="42">
        <v>4938300</v>
      </c>
      <c r="H606" s="45">
        <v>1070172</v>
      </c>
      <c r="I606" s="53">
        <f t="shared" si="66"/>
        <v>0</v>
      </c>
      <c r="J606" s="30">
        <v>13944</v>
      </c>
      <c r="K606" s="46"/>
      <c r="L606" s="56">
        <f t="shared" si="67"/>
        <v>0</v>
      </c>
      <c r="M606" s="8">
        <f t="shared" si="68"/>
        <v>0</v>
      </c>
      <c r="N606" s="35">
        <v>1.2E-5</v>
      </c>
      <c r="O606" s="25">
        <f t="shared" si="73"/>
        <v>0</v>
      </c>
      <c r="P606" s="30">
        <v>1107666</v>
      </c>
      <c r="Q606" s="45">
        <v>377850</v>
      </c>
      <c r="R606" s="50">
        <f t="shared" si="70"/>
        <v>0</v>
      </c>
      <c r="S606" s="4">
        <v>1.2E-5</v>
      </c>
      <c r="T606" s="5">
        <f t="shared" si="71"/>
        <v>0</v>
      </c>
      <c r="U606" s="14">
        <f t="shared" si="72"/>
        <v>0</v>
      </c>
    </row>
    <row r="607" spans="1:21" ht="15.75" x14ac:dyDescent="0.25">
      <c r="A607" s="6" t="s">
        <v>56</v>
      </c>
      <c r="B607" s="10" t="s">
        <v>22</v>
      </c>
      <c r="C607" s="2" t="s">
        <v>74</v>
      </c>
      <c r="D607" s="3">
        <v>496</v>
      </c>
      <c r="E607" s="3">
        <v>9030</v>
      </c>
      <c r="F607" s="38">
        <v>0</v>
      </c>
      <c r="G607" s="42">
        <v>4938300</v>
      </c>
      <c r="H607" s="45">
        <v>1070172</v>
      </c>
      <c r="I607" s="53">
        <f t="shared" si="66"/>
        <v>0</v>
      </c>
      <c r="J607" s="30">
        <v>13944</v>
      </c>
      <c r="K607" s="46"/>
      <c r="L607" s="56">
        <f t="shared" si="67"/>
        <v>0</v>
      </c>
      <c r="M607" s="8">
        <f t="shared" si="68"/>
        <v>0</v>
      </c>
      <c r="N607" s="35">
        <v>2.14E-4</v>
      </c>
      <c r="O607" s="25">
        <f t="shared" si="73"/>
        <v>0</v>
      </c>
      <c r="P607" s="30">
        <v>1107666</v>
      </c>
      <c r="Q607" s="45">
        <v>377850</v>
      </c>
      <c r="R607" s="50">
        <f t="shared" si="70"/>
        <v>0</v>
      </c>
      <c r="S607" s="4">
        <v>2.4000000000000001E-4</v>
      </c>
      <c r="T607" s="5">
        <f t="shared" si="71"/>
        <v>0</v>
      </c>
      <c r="U607" s="14">
        <f t="shared" si="72"/>
        <v>0</v>
      </c>
    </row>
    <row r="608" spans="1:21" ht="15.75" x14ac:dyDescent="0.25">
      <c r="A608" s="6" t="s">
        <v>56</v>
      </c>
      <c r="B608" s="10" t="s">
        <v>22</v>
      </c>
      <c r="C608" s="2" t="s">
        <v>37</v>
      </c>
      <c r="D608" s="3">
        <v>496</v>
      </c>
      <c r="E608" s="3">
        <v>9030</v>
      </c>
      <c r="F608" s="38">
        <v>0</v>
      </c>
      <c r="G608" s="42">
        <v>4938300</v>
      </c>
      <c r="H608" s="45">
        <v>1070172</v>
      </c>
      <c r="I608" s="53">
        <f t="shared" si="66"/>
        <v>0</v>
      </c>
      <c r="J608" s="30">
        <v>13944</v>
      </c>
      <c r="K608" s="46"/>
      <c r="L608" s="56">
        <f t="shared" si="67"/>
        <v>0</v>
      </c>
      <c r="M608" s="8">
        <f t="shared" si="68"/>
        <v>0</v>
      </c>
      <c r="N608" s="35">
        <v>2.1499999999999999E-4</v>
      </c>
      <c r="O608" s="25">
        <f t="shared" si="73"/>
        <v>0</v>
      </c>
      <c r="P608" s="30">
        <v>1107666</v>
      </c>
      <c r="Q608" s="45">
        <v>377850</v>
      </c>
      <c r="R608" s="50">
        <f t="shared" si="70"/>
        <v>0</v>
      </c>
      <c r="S608" s="4">
        <v>2.41E-4</v>
      </c>
      <c r="T608" s="5">
        <f t="shared" si="71"/>
        <v>0</v>
      </c>
      <c r="U608" s="14">
        <f t="shared" si="72"/>
        <v>0</v>
      </c>
    </row>
    <row r="609" spans="1:21" ht="15.75" x14ac:dyDescent="0.25">
      <c r="A609" s="6" t="s">
        <v>56</v>
      </c>
      <c r="B609" s="10" t="s">
        <v>22</v>
      </c>
      <c r="C609" s="2" t="s">
        <v>30</v>
      </c>
      <c r="D609" s="3">
        <v>496</v>
      </c>
      <c r="E609" s="3">
        <v>9030</v>
      </c>
      <c r="F609" s="38">
        <v>1</v>
      </c>
      <c r="G609" s="42">
        <v>4938300</v>
      </c>
      <c r="H609" s="45">
        <v>1070172</v>
      </c>
      <c r="I609" s="53">
        <f t="shared" si="66"/>
        <v>3868128</v>
      </c>
      <c r="J609" s="30">
        <v>13944</v>
      </c>
      <c r="K609" s="46"/>
      <c r="L609" s="56">
        <f t="shared" si="67"/>
        <v>13944</v>
      </c>
      <c r="M609" s="8">
        <f t="shared" si="68"/>
        <v>3882072</v>
      </c>
      <c r="N609" s="35">
        <v>0</v>
      </c>
      <c r="O609" s="25">
        <f t="shared" si="73"/>
        <v>0</v>
      </c>
      <c r="P609" s="30">
        <v>1107666</v>
      </c>
      <c r="Q609" s="45">
        <v>377850</v>
      </c>
      <c r="R609" s="50">
        <f t="shared" si="70"/>
        <v>729816</v>
      </c>
      <c r="S609" s="4">
        <v>0</v>
      </c>
      <c r="T609" s="5">
        <f t="shared" si="71"/>
        <v>0</v>
      </c>
      <c r="U609" s="14">
        <f t="shared" si="72"/>
        <v>0</v>
      </c>
    </row>
    <row r="610" spans="1:21" ht="15.75" x14ac:dyDescent="0.25">
      <c r="A610" s="6" t="s">
        <v>56</v>
      </c>
      <c r="B610" s="10" t="s">
        <v>22</v>
      </c>
      <c r="C610" s="2" t="s">
        <v>22</v>
      </c>
      <c r="D610" s="3">
        <v>496</v>
      </c>
      <c r="E610" s="3">
        <v>9030</v>
      </c>
      <c r="F610" s="38">
        <v>1</v>
      </c>
      <c r="G610" s="42">
        <v>4938300</v>
      </c>
      <c r="H610" s="45">
        <v>1070172</v>
      </c>
      <c r="I610" s="53">
        <f t="shared" si="66"/>
        <v>3868128</v>
      </c>
      <c r="J610" s="30">
        <v>13944</v>
      </c>
      <c r="K610" s="46"/>
      <c r="L610" s="56">
        <f t="shared" si="67"/>
        <v>13944</v>
      </c>
      <c r="M610" s="8">
        <f t="shared" si="68"/>
        <v>3882072</v>
      </c>
      <c r="N610" s="35">
        <v>0</v>
      </c>
      <c r="O610" s="25">
        <f t="shared" si="73"/>
        <v>0</v>
      </c>
      <c r="P610" s="30">
        <v>1107666</v>
      </c>
      <c r="Q610" s="45">
        <v>377850</v>
      </c>
      <c r="R610" s="50">
        <f t="shared" si="70"/>
        <v>729816</v>
      </c>
      <c r="S610" s="4">
        <v>0</v>
      </c>
      <c r="T610" s="5">
        <f t="shared" si="71"/>
        <v>0</v>
      </c>
      <c r="U610" s="14">
        <f t="shared" si="72"/>
        <v>0</v>
      </c>
    </row>
    <row r="611" spans="1:21" ht="15.75" x14ac:dyDescent="0.25">
      <c r="A611" s="6" t="s">
        <v>56</v>
      </c>
      <c r="B611" s="10" t="s">
        <v>22</v>
      </c>
      <c r="C611" s="2" t="s">
        <v>31</v>
      </c>
      <c r="D611" s="3">
        <v>496</v>
      </c>
      <c r="E611" s="3">
        <v>9030</v>
      </c>
      <c r="F611" s="38">
        <v>1</v>
      </c>
      <c r="G611" s="42">
        <v>4938300</v>
      </c>
      <c r="H611" s="45">
        <v>1070172</v>
      </c>
      <c r="I611" s="53">
        <f t="shared" si="66"/>
        <v>3868128</v>
      </c>
      <c r="J611" s="30">
        <v>13944</v>
      </c>
      <c r="K611" s="46"/>
      <c r="L611" s="56">
        <f t="shared" si="67"/>
        <v>13944</v>
      </c>
      <c r="M611" s="8">
        <f t="shared" si="68"/>
        <v>3882072</v>
      </c>
      <c r="N611" s="35">
        <v>1.6000000000000001E-4</v>
      </c>
      <c r="O611" s="25">
        <f t="shared" si="73"/>
        <v>621.13152000000002</v>
      </c>
      <c r="P611" s="30">
        <v>1107666</v>
      </c>
      <c r="Q611" s="45">
        <v>377850</v>
      </c>
      <c r="R611" s="50">
        <f t="shared" si="70"/>
        <v>729816</v>
      </c>
      <c r="S611" s="4">
        <v>1.76E-4</v>
      </c>
      <c r="T611" s="5">
        <f t="shared" si="71"/>
        <v>128.44761600000001</v>
      </c>
      <c r="U611" s="14">
        <f t="shared" si="72"/>
        <v>749.57913600000006</v>
      </c>
    </row>
    <row r="612" spans="1:21" ht="15.75" x14ac:dyDescent="0.25">
      <c r="A612" s="6" t="s">
        <v>56</v>
      </c>
      <c r="B612" s="10" t="s">
        <v>22</v>
      </c>
      <c r="C612" s="2" t="s">
        <v>187</v>
      </c>
      <c r="D612" s="3">
        <v>496</v>
      </c>
      <c r="E612" s="3">
        <v>9030</v>
      </c>
      <c r="F612" s="38">
        <v>1</v>
      </c>
      <c r="G612" s="42">
        <v>4938300</v>
      </c>
      <c r="H612" s="45">
        <v>1070172</v>
      </c>
      <c r="I612" s="53">
        <f t="shared" si="66"/>
        <v>3868128</v>
      </c>
      <c r="J612" s="30">
        <v>13944</v>
      </c>
      <c r="K612" s="46"/>
      <c r="L612" s="56">
        <f t="shared" si="67"/>
        <v>13944</v>
      </c>
      <c r="M612" s="8">
        <f t="shared" si="68"/>
        <v>3882072</v>
      </c>
      <c r="N612" s="35">
        <v>4.6E-5</v>
      </c>
      <c r="O612" s="25">
        <f t="shared" si="73"/>
        <v>178.575312</v>
      </c>
      <c r="P612" s="30">
        <v>1107666</v>
      </c>
      <c r="Q612" s="45">
        <v>377850</v>
      </c>
      <c r="R612" s="50">
        <f t="shared" si="70"/>
        <v>729816</v>
      </c>
      <c r="S612" s="4">
        <v>2.5999999999999998E-5</v>
      </c>
      <c r="T612" s="5">
        <f t="shared" si="71"/>
        <v>18.975216</v>
      </c>
      <c r="U612" s="14">
        <f t="shared" si="72"/>
        <v>197.55052799999999</v>
      </c>
    </row>
    <row r="613" spans="1:21" ht="15.75" x14ac:dyDescent="0.25">
      <c r="A613" s="6" t="s">
        <v>56</v>
      </c>
      <c r="B613" s="10" t="s">
        <v>22</v>
      </c>
      <c r="C613" s="2" t="s">
        <v>64</v>
      </c>
      <c r="D613" s="3">
        <v>499</v>
      </c>
      <c r="E613" s="3">
        <v>9031</v>
      </c>
      <c r="F613" s="38">
        <v>1</v>
      </c>
      <c r="G613" s="42">
        <v>966338</v>
      </c>
      <c r="H613" s="45">
        <v>661299</v>
      </c>
      <c r="I613" s="53">
        <f t="shared" si="66"/>
        <v>305039</v>
      </c>
      <c r="J613" s="30">
        <v>3910</v>
      </c>
      <c r="K613" s="46"/>
      <c r="L613" s="56">
        <f t="shared" si="67"/>
        <v>3910</v>
      </c>
      <c r="M613" s="8">
        <f t="shared" si="68"/>
        <v>308949</v>
      </c>
      <c r="N613" s="35">
        <v>1.4239999999999999E-3</v>
      </c>
      <c r="O613" s="25">
        <f t="shared" si="73"/>
        <v>439.943376</v>
      </c>
      <c r="P613" s="30">
        <v>106176</v>
      </c>
      <c r="Q613" s="45">
        <v>62999</v>
      </c>
      <c r="R613" s="50">
        <f t="shared" si="70"/>
        <v>43177</v>
      </c>
      <c r="S613" s="4">
        <v>1.72E-3</v>
      </c>
      <c r="T613" s="5">
        <f t="shared" si="71"/>
        <v>74.264439999999993</v>
      </c>
      <c r="U613" s="14">
        <f t="shared" si="72"/>
        <v>514.20781599999998</v>
      </c>
    </row>
    <row r="614" spans="1:21" ht="15.75" x14ac:dyDescent="0.25">
      <c r="A614" s="6" t="s">
        <v>56</v>
      </c>
      <c r="B614" s="10" t="s">
        <v>22</v>
      </c>
      <c r="C614" s="2" t="s">
        <v>65</v>
      </c>
      <c r="D614" s="3">
        <v>499</v>
      </c>
      <c r="E614" s="3">
        <v>9031</v>
      </c>
      <c r="F614" s="38">
        <v>1</v>
      </c>
      <c r="G614" s="42">
        <v>966338</v>
      </c>
      <c r="H614" s="45">
        <v>661299</v>
      </c>
      <c r="I614" s="53">
        <f t="shared" si="66"/>
        <v>305039</v>
      </c>
      <c r="J614" s="30">
        <v>3910</v>
      </c>
      <c r="K614" s="46"/>
      <c r="L614" s="56">
        <f t="shared" si="67"/>
        <v>3910</v>
      </c>
      <c r="M614" s="8">
        <f t="shared" si="68"/>
        <v>308949</v>
      </c>
      <c r="N614" s="35">
        <v>1.4100000000000001E-4</v>
      </c>
      <c r="O614" s="25">
        <f t="shared" si="73"/>
        <v>43.561809000000004</v>
      </c>
      <c r="P614" s="30">
        <v>106176</v>
      </c>
      <c r="Q614" s="45">
        <v>62999</v>
      </c>
      <c r="R614" s="50">
        <f t="shared" si="70"/>
        <v>43177</v>
      </c>
      <c r="S614" s="4">
        <v>1.85E-4</v>
      </c>
      <c r="T614" s="5">
        <f t="shared" si="71"/>
        <v>7.9877450000000003</v>
      </c>
      <c r="U614" s="14">
        <f t="shared" si="72"/>
        <v>51.549554000000001</v>
      </c>
    </row>
    <row r="615" spans="1:21" ht="15.75" x14ac:dyDescent="0.25">
      <c r="A615" s="6" t="s">
        <v>56</v>
      </c>
      <c r="B615" s="10" t="s">
        <v>22</v>
      </c>
      <c r="C615" s="2" t="s">
        <v>66</v>
      </c>
      <c r="D615" s="3">
        <v>499</v>
      </c>
      <c r="E615" s="3">
        <v>9031</v>
      </c>
      <c r="F615" s="38">
        <v>1</v>
      </c>
      <c r="G615" s="42">
        <v>966338</v>
      </c>
      <c r="H615" s="45">
        <v>661299</v>
      </c>
      <c r="I615" s="53">
        <f t="shared" si="66"/>
        <v>305039</v>
      </c>
      <c r="J615" s="30">
        <v>3910</v>
      </c>
      <c r="K615" s="46"/>
      <c r="L615" s="56">
        <f t="shared" si="67"/>
        <v>3910</v>
      </c>
      <c r="M615" s="8">
        <f t="shared" si="68"/>
        <v>308949</v>
      </c>
      <c r="N615" s="35">
        <v>4.7399999999999997E-4</v>
      </c>
      <c r="O615" s="25">
        <f t="shared" si="73"/>
        <v>146.44182599999999</v>
      </c>
      <c r="P615" s="30">
        <v>106176</v>
      </c>
      <c r="Q615" s="45">
        <v>62999</v>
      </c>
      <c r="R615" s="50">
        <f t="shared" si="70"/>
        <v>43177</v>
      </c>
      <c r="S615" s="4">
        <v>4.5800000000000002E-4</v>
      </c>
      <c r="T615" s="5">
        <f t="shared" si="71"/>
        <v>19.775066000000002</v>
      </c>
      <c r="U615" s="14">
        <f t="shared" si="72"/>
        <v>166.216892</v>
      </c>
    </row>
    <row r="616" spans="1:21" ht="15.75" x14ac:dyDescent="0.25">
      <c r="A616" s="6" t="s">
        <v>56</v>
      </c>
      <c r="B616" s="10" t="s">
        <v>22</v>
      </c>
      <c r="C616" s="2" t="s">
        <v>75</v>
      </c>
      <c r="D616" s="3">
        <v>499</v>
      </c>
      <c r="E616" s="3">
        <v>9031</v>
      </c>
      <c r="F616" s="38">
        <v>1</v>
      </c>
      <c r="G616" s="42">
        <v>966338</v>
      </c>
      <c r="H616" s="45">
        <v>661299</v>
      </c>
      <c r="I616" s="53">
        <f t="shared" si="66"/>
        <v>305039</v>
      </c>
      <c r="J616" s="30">
        <v>3910</v>
      </c>
      <c r="K616" s="46"/>
      <c r="L616" s="56">
        <f t="shared" si="67"/>
        <v>3910</v>
      </c>
      <c r="M616" s="8">
        <f t="shared" si="68"/>
        <v>308949</v>
      </c>
      <c r="N616" s="35">
        <v>7.4250000000000002E-3</v>
      </c>
      <c r="O616" s="25">
        <f t="shared" si="73"/>
        <v>2293.9463249999999</v>
      </c>
      <c r="P616" s="30">
        <v>106176</v>
      </c>
      <c r="Q616" s="45">
        <v>62999</v>
      </c>
      <c r="R616" s="50">
        <f t="shared" si="70"/>
        <v>43177</v>
      </c>
      <c r="S616" s="4">
        <v>7.8079999999999998E-3</v>
      </c>
      <c r="T616" s="5">
        <f t="shared" si="71"/>
        <v>337.12601599999999</v>
      </c>
      <c r="U616" s="14">
        <f t="shared" si="72"/>
        <v>2631.0723410000001</v>
      </c>
    </row>
    <row r="617" spans="1:21" ht="15.75" x14ac:dyDescent="0.25">
      <c r="A617" s="6" t="s">
        <v>56</v>
      </c>
      <c r="B617" s="10" t="s">
        <v>22</v>
      </c>
      <c r="C617" s="2" t="s">
        <v>67</v>
      </c>
      <c r="D617" s="3">
        <v>499</v>
      </c>
      <c r="E617" s="3">
        <v>9031</v>
      </c>
      <c r="F617" s="38">
        <v>1</v>
      </c>
      <c r="G617" s="42">
        <v>966338</v>
      </c>
      <c r="H617" s="45">
        <v>661299</v>
      </c>
      <c r="I617" s="53">
        <f t="shared" si="66"/>
        <v>305039</v>
      </c>
      <c r="J617" s="30">
        <v>3910</v>
      </c>
      <c r="K617" s="46"/>
      <c r="L617" s="56">
        <f t="shared" si="67"/>
        <v>3910</v>
      </c>
      <c r="M617" s="8">
        <f t="shared" si="68"/>
        <v>308949</v>
      </c>
      <c r="N617" s="35">
        <v>0</v>
      </c>
      <c r="O617" s="25">
        <f t="shared" si="73"/>
        <v>0</v>
      </c>
      <c r="P617" s="30">
        <v>106176</v>
      </c>
      <c r="Q617" s="45">
        <v>62999</v>
      </c>
      <c r="R617" s="50">
        <f t="shared" si="70"/>
        <v>43177</v>
      </c>
      <c r="S617" s="4">
        <v>0</v>
      </c>
      <c r="T617" s="5">
        <f t="shared" si="71"/>
        <v>0</v>
      </c>
      <c r="U617" s="14">
        <f t="shared" si="72"/>
        <v>0</v>
      </c>
    </row>
    <row r="618" spans="1:21" ht="15.75" x14ac:dyDescent="0.25">
      <c r="A618" s="6" t="s">
        <v>56</v>
      </c>
      <c r="B618" s="10" t="s">
        <v>22</v>
      </c>
      <c r="C618" s="2" t="s">
        <v>68</v>
      </c>
      <c r="D618" s="3">
        <v>499</v>
      </c>
      <c r="E618" s="3">
        <v>9031</v>
      </c>
      <c r="F618" s="38">
        <v>0</v>
      </c>
      <c r="G618" s="42">
        <v>966338</v>
      </c>
      <c r="H618" s="45">
        <v>661299</v>
      </c>
      <c r="I618" s="53">
        <f t="shared" si="66"/>
        <v>0</v>
      </c>
      <c r="J618" s="30">
        <v>3910</v>
      </c>
      <c r="K618" s="46"/>
      <c r="L618" s="56">
        <f t="shared" si="67"/>
        <v>0</v>
      </c>
      <c r="M618" s="8">
        <f t="shared" si="68"/>
        <v>0</v>
      </c>
      <c r="N618" s="35">
        <v>8.3999999999999995E-5</v>
      </c>
      <c r="O618" s="25">
        <f t="shared" si="73"/>
        <v>0</v>
      </c>
      <c r="P618" s="30">
        <v>106176</v>
      </c>
      <c r="Q618" s="45">
        <v>62999</v>
      </c>
      <c r="R618" s="50">
        <f t="shared" si="70"/>
        <v>0</v>
      </c>
      <c r="S618" s="4">
        <v>9.3999999999999994E-5</v>
      </c>
      <c r="T618" s="5">
        <f t="shared" si="71"/>
        <v>0</v>
      </c>
      <c r="U618" s="14">
        <f t="shared" si="72"/>
        <v>0</v>
      </c>
    </row>
    <row r="619" spans="1:21" ht="15.75" x14ac:dyDescent="0.25">
      <c r="A619" s="6" t="s">
        <v>56</v>
      </c>
      <c r="B619" s="10" t="s">
        <v>22</v>
      </c>
      <c r="C619" s="2" t="s">
        <v>69</v>
      </c>
      <c r="D619" s="3">
        <v>499</v>
      </c>
      <c r="E619" s="3">
        <v>9031</v>
      </c>
      <c r="F619" s="38">
        <v>0</v>
      </c>
      <c r="G619" s="42">
        <v>966338</v>
      </c>
      <c r="H619" s="45">
        <v>661299</v>
      </c>
      <c r="I619" s="53">
        <f t="shared" si="66"/>
        <v>0</v>
      </c>
      <c r="J619" s="30">
        <v>3910</v>
      </c>
      <c r="K619" s="46"/>
      <c r="L619" s="56">
        <f t="shared" si="67"/>
        <v>0</v>
      </c>
      <c r="M619" s="8">
        <f t="shared" si="68"/>
        <v>0</v>
      </c>
      <c r="N619" s="35">
        <v>1.3200000000000001E-4</v>
      </c>
      <c r="O619" s="25">
        <f t="shared" si="73"/>
        <v>0</v>
      </c>
      <c r="P619" s="30">
        <v>106176</v>
      </c>
      <c r="Q619" s="45">
        <v>62999</v>
      </c>
      <c r="R619" s="50">
        <f t="shared" si="70"/>
        <v>0</v>
      </c>
      <c r="S619" s="4">
        <v>1.46E-4</v>
      </c>
      <c r="T619" s="5">
        <f t="shared" si="71"/>
        <v>0</v>
      </c>
      <c r="U619" s="14">
        <f t="shared" si="72"/>
        <v>0</v>
      </c>
    </row>
    <row r="620" spans="1:21" ht="15.75" x14ac:dyDescent="0.25">
      <c r="A620" s="6" t="s">
        <v>56</v>
      </c>
      <c r="B620" s="10" t="s">
        <v>22</v>
      </c>
      <c r="C620" s="2" t="s">
        <v>76</v>
      </c>
      <c r="D620" s="3">
        <v>499</v>
      </c>
      <c r="E620" s="3">
        <v>9031</v>
      </c>
      <c r="F620" s="38">
        <v>0</v>
      </c>
      <c r="G620" s="42">
        <v>966338</v>
      </c>
      <c r="H620" s="45">
        <v>661299</v>
      </c>
      <c r="I620" s="53">
        <f t="shared" si="66"/>
        <v>0</v>
      </c>
      <c r="J620" s="30">
        <v>3910</v>
      </c>
      <c r="K620" s="46"/>
      <c r="L620" s="56">
        <f t="shared" si="67"/>
        <v>0</v>
      </c>
      <c r="M620" s="8">
        <f t="shared" si="68"/>
        <v>0</v>
      </c>
      <c r="N620" s="35">
        <v>2.6699999999999998E-4</v>
      </c>
      <c r="O620" s="25">
        <f t="shared" si="73"/>
        <v>0</v>
      </c>
      <c r="P620" s="30">
        <v>106176</v>
      </c>
      <c r="Q620" s="45">
        <v>62999</v>
      </c>
      <c r="R620" s="50">
        <f t="shared" si="70"/>
        <v>0</v>
      </c>
      <c r="S620" s="4">
        <v>2.9500000000000001E-4</v>
      </c>
      <c r="T620" s="5">
        <f t="shared" si="71"/>
        <v>0</v>
      </c>
      <c r="U620" s="14">
        <f t="shared" si="72"/>
        <v>0</v>
      </c>
    </row>
    <row r="621" spans="1:21" ht="15.75" x14ac:dyDescent="0.25">
      <c r="A621" s="6" t="s">
        <v>56</v>
      </c>
      <c r="B621" s="10" t="s">
        <v>22</v>
      </c>
      <c r="C621" s="2" t="s">
        <v>70</v>
      </c>
      <c r="D621" s="3">
        <v>499</v>
      </c>
      <c r="E621" s="3">
        <v>9031</v>
      </c>
      <c r="F621" s="38">
        <v>0</v>
      </c>
      <c r="G621" s="42">
        <v>966338</v>
      </c>
      <c r="H621" s="45">
        <v>661299</v>
      </c>
      <c r="I621" s="53">
        <f t="shared" si="66"/>
        <v>0</v>
      </c>
      <c r="J621" s="30">
        <v>3910</v>
      </c>
      <c r="K621" s="46"/>
      <c r="L621" s="56">
        <f t="shared" si="67"/>
        <v>0</v>
      </c>
      <c r="M621" s="8">
        <f t="shared" si="68"/>
        <v>0</v>
      </c>
      <c r="N621" s="35">
        <v>5.0299999999999997E-4</v>
      </c>
      <c r="O621" s="25">
        <f t="shared" si="73"/>
        <v>0</v>
      </c>
      <c r="P621" s="30">
        <v>106176</v>
      </c>
      <c r="Q621" s="45">
        <v>62999</v>
      </c>
      <c r="R621" s="50">
        <f t="shared" si="70"/>
        <v>0</v>
      </c>
      <c r="S621" s="4">
        <v>5.6400000000000005E-4</v>
      </c>
      <c r="T621" s="5">
        <f t="shared" si="71"/>
        <v>0</v>
      </c>
      <c r="U621" s="14">
        <f t="shared" si="72"/>
        <v>0</v>
      </c>
    </row>
    <row r="622" spans="1:21" ht="15.75" x14ac:dyDescent="0.25">
      <c r="A622" s="6" t="s">
        <v>56</v>
      </c>
      <c r="B622" s="10" t="s">
        <v>22</v>
      </c>
      <c r="C622" s="2" t="s">
        <v>77</v>
      </c>
      <c r="D622" s="3">
        <v>499</v>
      </c>
      <c r="E622" s="3">
        <v>9031</v>
      </c>
      <c r="F622" s="38">
        <v>1</v>
      </c>
      <c r="G622" s="42">
        <v>966338</v>
      </c>
      <c r="H622" s="45">
        <v>661299</v>
      </c>
      <c r="I622" s="53">
        <f t="shared" si="66"/>
        <v>305039</v>
      </c>
      <c r="J622" s="30">
        <v>3910</v>
      </c>
      <c r="K622" s="46"/>
      <c r="L622" s="56">
        <f t="shared" si="67"/>
        <v>3910</v>
      </c>
      <c r="M622" s="8">
        <f t="shared" si="68"/>
        <v>308949</v>
      </c>
      <c r="N622" s="35">
        <v>2.3969999999999998E-3</v>
      </c>
      <c r="O622" s="25">
        <f t="shared" si="73"/>
        <v>740.55075299999999</v>
      </c>
      <c r="P622" s="30">
        <v>106176</v>
      </c>
      <c r="Q622" s="45">
        <v>62999</v>
      </c>
      <c r="R622" s="50">
        <f t="shared" si="70"/>
        <v>43177</v>
      </c>
      <c r="S622" s="4">
        <v>2.6510000000000001E-3</v>
      </c>
      <c r="T622" s="5">
        <f t="shared" si="71"/>
        <v>114.46222700000001</v>
      </c>
      <c r="U622" s="14">
        <f t="shared" si="72"/>
        <v>855.01297999999997</v>
      </c>
    </row>
    <row r="623" spans="1:21" ht="15.75" x14ac:dyDescent="0.25">
      <c r="A623" s="6" t="s">
        <v>56</v>
      </c>
      <c r="B623" s="10" t="s">
        <v>22</v>
      </c>
      <c r="C623" s="2" t="s">
        <v>71</v>
      </c>
      <c r="D623" s="3">
        <v>499</v>
      </c>
      <c r="E623" s="3">
        <v>9031</v>
      </c>
      <c r="F623" s="38">
        <v>1</v>
      </c>
      <c r="G623" s="42">
        <v>966338</v>
      </c>
      <c r="H623" s="45">
        <v>661299</v>
      </c>
      <c r="I623" s="53">
        <f t="shared" si="66"/>
        <v>305039</v>
      </c>
      <c r="J623" s="30">
        <v>3910</v>
      </c>
      <c r="K623" s="46"/>
      <c r="L623" s="56">
        <f t="shared" si="67"/>
        <v>3910</v>
      </c>
      <c r="M623" s="8">
        <f t="shared" si="68"/>
        <v>308949</v>
      </c>
      <c r="N623" s="35">
        <v>8.2000000000000001E-5</v>
      </c>
      <c r="O623" s="25">
        <f t="shared" si="73"/>
        <v>25.333818000000001</v>
      </c>
      <c r="P623" s="30">
        <v>106176</v>
      </c>
      <c r="Q623" s="45">
        <v>62999</v>
      </c>
      <c r="R623" s="50">
        <f t="shared" si="70"/>
        <v>43177</v>
      </c>
      <c r="S623" s="4">
        <v>9.2E-5</v>
      </c>
      <c r="T623" s="5">
        <f t="shared" si="71"/>
        <v>3.9722840000000001</v>
      </c>
      <c r="U623" s="14">
        <f t="shared" si="72"/>
        <v>29.306102000000003</v>
      </c>
    </row>
    <row r="624" spans="1:21" ht="15.75" x14ac:dyDescent="0.25">
      <c r="A624" s="6" t="s">
        <v>56</v>
      </c>
      <c r="B624" s="10" t="s">
        <v>22</v>
      </c>
      <c r="C624" s="2" t="s">
        <v>72</v>
      </c>
      <c r="D624" s="3">
        <v>499</v>
      </c>
      <c r="E624" s="3">
        <v>9031</v>
      </c>
      <c r="F624" s="38">
        <v>1</v>
      </c>
      <c r="G624" s="42">
        <v>966338</v>
      </c>
      <c r="H624" s="45">
        <v>661299</v>
      </c>
      <c r="I624" s="53">
        <f t="shared" si="66"/>
        <v>305039</v>
      </c>
      <c r="J624" s="30">
        <v>3910</v>
      </c>
      <c r="K624" s="46"/>
      <c r="L624" s="56">
        <f t="shared" si="67"/>
        <v>3910</v>
      </c>
      <c r="M624" s="8">
        <f t="shared" si="68"/>
        <v>308949</v>
      </c>
      <c r="N624" s="35">
        <v>1.36E-4</v>
      </c>
      <c r="O624" s="25">
        <f t="shared" si="73"/>
        <v>42.017063999999998</v>
      </c>
      <c r="P624" s="30">
        <v>106176</v>
      </c>
      <c r="Q624" s="45">
        <v>62999</v>
      </c>
      <c r="R624" s="50">
        <f t="shared" si="70"/>
        <v>43177</v>
      </c>
      <c r="S624" s="4">
        <v>1.35E-4</v>
      </c>
      <c r="T624" s="5">
        <f t="shared" si="71"/>
        <v>5.8288950000000002</v>
      </c>
      <c r="U624" s="14">
        <f t="shared" si="72"/>
        <v>47.845959000000001</v>
      </c>
    </row>
    <row r="625" spans="1:21" ht="15.75" x14ac:dyDescent="0.25">
      <c r="A625" s="6" t="s">
        <v>56</v>
      </c>
      <c r="B625" s="10" t="s">
        <v>22</v>
      </c>
      <c r="C625" s="2" t="s">
        <v>89</v>
      </c>
      <c r="D625" s="3">
        <v>499</v>
      </c>
      <c r="E625" s="3">
        <v>9031</v>
      </c>
      <c r="F625" s="38">
        <v>0</v>
      </c>
      <c r="G625" s="42">
        <v>966338</v>
      </c>
      <c r="H625" s="45">
        <v>661299</v>
      </c>
      <c r="I625" s="53">
        <f t="shared" si="66"/>
        <v>0</v>
      </c>
      <c r="J625" s="30">
        <v>3910</v>
      </c>
      <c r="K625" s="46"/>
      <c r="L625" s="56">
        <f t="shared" si="67"/>
        <v>0</v>
      </c>
      <c r="M625" s="8">
        <f t="shared" si="68"/>
        <v>0</v>
      </c>
      <c r="N625" s="35">
        <v>0</v>
      </c>
      <c r="O625" s="25">
        <f t="shared" si="73"/>
        <v>0</v>
      </c>
      <c r="P625" s="30">
        <v>106176</v>
      </c>
      <c r="Q625" s="45">
        <v>62999</v>
      </c>
      <c r="R625" s="50">
        <f t="shared" si="70"/>
        <v>0</v>
      </c>
      <c r="S625" s="4">
        <v>0</v>
      </c>
      <c r="T625" s="5">
        <f t="shared" si="71"/>
        <v>0</v>
      </c>
      <c r="U625" s="14">
        <f t="shared" si="72"/>
        <v>0</v>
      </c>
    </row>
    <row r="626" spans="1:21" ht="15.75" x14ac:dyDescent="0.25">
      <c r="A626" s="6" t="s">
        <v>56</v>
      </c>
      <c r="B626" s="10" t="s">
        <v>22</v>
      </c>
      <c r="C626" s="2" t="s">
        <v>73</v>
      </c>
      <c r="D626" s="3">
        <v>499</v>
      </c>
      <c r="E626" s="3">
        <v>9031</v>
      </c>
      <c r="F626" s="38">
        <v>0</v>
      </c>
      <c r="G626" s="42">
        <v>966338</v>
      </c>
      <c r="H626" s="45">
        <v>661299</v>
      </c>
      <c r="I626" s="53">
        <f t="shared" si="66"/>
        <v>0</v>
      </c>
      <c r="J626" s="30">
        <v>3910</v>
      </c>
      <c r="K626" s="46"/>
      <c r="L626" s="56">
        <f t="shared" si="67"/>
        <v>0</v>
      </c>
      <c r="M626" s="8">
        <f t="shared" si="68"/>
        <v>0</v>
      </c>
      <c r="N626" s="35">
        <v>1.2E-5</v>
      </c>
      <c r="O626" s="25">
        <f t="shared" si="73"/>
        <v>0</v>
      </c>
      <c r="P626" s="30">
        <v>106176</v>
      </c>
      <c r="Q626" s="45">
        <v>62999</v>
      </c>
      <c r="R626" s="50">
        <f t="shared" si="70"/>
        <v>0</v>
      </c>
      <c r="S626" s="4">
        <v>1.2E-5</v>
      </c>
      <c r="T626" s="5">
        <f t="shared" si="71"/>
        <v>0</v>
      </c>
      <c r="U626" s="14">
        <f t="shared" si="72"/>
        <v>0</v>
      </c>
    </row>
    <row r="627" spans="1:21" ht="15.75" x14ac:dyDescent="0.25">
      <c r="A627" s="6" t="s">
        <v>56</v>
      </c>
      <c r="B627" s="10" t="s">
        <v>22</v>
      </c>
      <c r="C627" s="2" t="s">
        <v>74</v>
      </c>
      <c r="D627" s="3">
        <v>499</v>
      </c>
      <c r="E627" s="3">
        <v>9031</v>
      </c>
      <c r="F627" s="38">
        <v>0</v>
      </c>
      <c r="G627" s="42">
        <v>966338</v>
      </c>
      <c r="H627" s="45">
        <v>661299</v>
      </c>
      <c r="I627" s="53">
        <f t="shared" si="66"/>
        <v>0</v>
      </c>
      <c r="J627" s="30">
        <v>3910</v>
      </c>
      <c r="K627" s="46"/>
      <c r="L627" s="56">
        <f t="shared" si="67"/>
        <v>0</v>
      </c>
      <c r="M627" s="8">
        <f t="shared" si="68"/>
        <v>0</v>
      </c>
      <c r="N627" s="35">
        <v>2.14E-4</v>
      </c>
      <c r="O627" s="25">
        <f t="shared" si="73"/>
        <v>0</v>
      </c>
      <c r="P627" s="30">
        <v>106176</v>
      </c>
      <c r="Q627" s="45">
        <v>62999</v>
      </c>
      <c r="R627" s="50">
        <f t="shared" si="70"/>
        <v>0</v>
      </c>
      <c r="S627" s="4">
        <v>2.4000000000000001E-4</v>
      </c>
      <c r="T627" s="5">
        <f t="shared" si="71"/>
        <v>0</v>
      </c>
      <c r="U627" s="14">
        <f t="shared" si="72"/>
        <v>0</v>
      </c>
    </row>
    <row r="628" spans="1:21" ht="15.75" x14ac:dyDescent="0.25">
      <c r="A628" s="6" t="s">
        <v>56</v>
      </c>
      <c r="B628" s="10" t="s">
        <v>22</v>
      </c>
      <c r="C628" s="2" t="s">
        <v>37</v>
      </c>
      <c r="D628" s="3">
        <v>499</v>
      </c>
      <c r="E628" s="3">
        <v>9031</v>
      </c>
      <c r="F628" s="38">
        <v>0</v>
      </c>
      <c r="G628" s="42">
        <v>966338</v>
      </c>
      <c r="H628" s="45">
        <v>661299</v>
      </c>
      <c r="I628" s="53">
        <f t="shared" si="66"/>
        <v>0</v>
      </c>
      <c r="J628" s="30">
        <v>3910</v>
      </c>
      <c r="K628" s="46"/>
      <c r="L628" s="56">
        <f t="shared" si="67"/>
        <v>0</v>
      </c>
      <c r="M628" s="8">
        <f t="shared" si="68"/>
        <v>0</v>
      </c>
      <c r="N628" s="35">
        <v>2.1499999999999999E-4</v>
      </c>
      <c r="O628" s="25">
        <f t="shared" si="73"/>
        <v>0</v>
      </c>
      <c r="P628" s="30">
        <v>106176</v>
      </c>
      <c r="Q628" s="45">
        <v>62999</v>
      </c>
      <c r="R628" s="50">
        <f t="shared" si="70"/>
        <v>0</v>
      </c>
      <c r="S628" s="4">
        <v>2.41E-4</v>
      </c>
      <c r="T628" s="5">
        <f t="shared" si="71"/>
        <v>0</v>
      </c>
      <c r="U628" s="14">
        <f t="shared" si="72"/>
        <v>0</v>
      </c>
    </row>
    <row r="629" spans="1:21" ht="15.75" x14ac:dyDescent="0.25">
      <c r="A629" s="6" t="s">
        <v>56</v>
      </c>
      <c r="B629" s="10" t="s">
        <v>22</v>
      </c>
      <c r="C629" s="2" t="s">
        <v>30</v>
      </c>
      <c r="D629" s="3">
        <v>499</v>
      </c>
      <c r="E629" s="3">
        <v>9031</v>
      </c>
      <c r="F629" s="38">
        <v>1</v>
      </c>
      <c r="G629" s="42">
        <v>966338</v>
      </c>
      <c r="H629" s="45">
        <v>661299</v>
      </c>
      <c r="I629" s="53">
        <f t="shared" si="66"/>
        <v>305039</v>
      </c>
      <c r="J629" s="30">
        <v>3910</v>
      </c>
      <c r="K629" s="46"/>
      <c r="L629" s="56">
        <f t="shared" si="67"/>
        <v>3910</v>
      </c>
      <c r="M629" s="8">
        <f t="shared" si="68"/>
        <v>308949</v>
      </c>
      <c r="N629" s="35">
        <v>0</v>
      </c>
      <c r="O629" s="25">
        <f t="shared" si="73"/>
        <v>0</v>
      </c>
      <c r="P629" s="30">
        <v>106176</v>
      </c>
      <c r="Q629" s="45">
        <v>62999</v>
      </c>
      <c r="R629" s="50">
        <f t="shared" si="70"/>
        <v>43177</v>
      </c>
      <c r="S629" s="4">
        <v>0</v>
      </c>
      <c r="T629" s="5">
        <f t="shared" si="71"/>
        <v>0</v>
      </c>
      <c r="U629" s="14">
        <f t="shared" si="72"/>
        <v>0</v>
      </c>
    </row>
    <row r="630" spans="1:21" ht="15.75" x14ac:dyDescent="0.25">
      <c r="A630" s="6" t="s">
        <v>56</v>
      </c>
      <c r="B630" s="10" t="s">
        <v>22</v>
      </c>
      <c r="C630" s="2" t="s">
        <v>22</v>
      </c>
      <c r="D630" s="3">
        <v>499</v>
      </c>
      <c r="E630" s="3">
        <v>9031</v>
      </c>
      <c r="F630" s="38">
        <v>1</v>
      </c>
      <c r="G630" s="42">
        <v>966338</v>
      </c>
      <c r="H630" s="45">
        <v>661299</v>
      </c>
      <c r="I630" s="53">
        <f t="shared" si="66"/>
        <v>305039</v>
      </c>
      <c r="J630" s="30">
        <v>3910</v>
      </c>
      <c r="K630" s="46"/>
      <c r="L630" s="56">
        <f t="shared" si="67"/>
        <v>3910</v>
      </c>
      <c r="M630" s="8">
        <f t="shared" si="68"/>
        <v>308949</v>
      </c>
      <c r="N630" s="35">
        <v>0</v>
      </c>
      <c r="O630" s="25">
        <f t="shared" si="73"/>
        <v>0</v>
      </c>
      <c r="P630" s="30">
        <v>106176</v>
      </c>
      <c r="Q630" s="45">
        <v>62999</v>
      </c>
      <c r="R630" s="50">
        <f t="shared" si="70"/>
        <v>43177</v>
      </c>
      <c r="S630" s="4">
        <v>0</v>
      </c>
      <c r="T630" s="5">
        <f t="shared" si="71"/>
        <v>0</v>
      </c>
      <c r="U630" s="14">
        <f t="shared" si="72"/>
        <v>0</v>
      </c>
    </row>
    <row r="631" spans="1:21" ht="15.75" x14ac:dyDescent="0.25">
      <c r="A631" s="6" t="s">
        <v>56</v>
      </c>
      <c r="B631" s="10" t="s">
        <v>22</v>
      </c>
      <c r="C631" s="2" t="s">
        <v>31</v>
      </c>
      <c r="D631" s="3">
        <v>499</v>
      </c>
      <c r="E631" s="3">
        <v>9031</v>
      </c>
      <c r="F631" s="38">
        <v>1</v>
      </c>
      <c r="G631" s="42">
        <v>966338</v>
      </c>
      <c r="H631" s="45">
        <v>661299</v>
      </c>
      <c r="I631" s="53">
        <f t="shared" si="66"/>
        <v>305039</v>
      </c>
      <c r="J631" s="30">
        <v>3910</v>
      </c>
      <c r="K631" s="46"/>
      <c r="L631" s="56">
        <f t="shared" si="67"/>
        <v>3910</v>
      </c>
      <c r="M631" s="8">
        <f t="shared" si="68"/>
        <v>308949</v>
      </c>
      <c r="N631" s="35">
        <v>1.6000000000000001E-4</v>
      </c>
      <c r="O631" s="25">
        <f t="shared" si="73"/>
        <v>49.431840000000001</v>
      </c>
      <c r="P631" s="30">
        <v>106176</v>
      </c>
      <c r="Q631" s="45">
        <v>62999</v>
      </c>
      <c r="R631" s="50">
        <f t="shared" si="70"/>
        <v>43177</v>
      </c>
      <c r="S631" s="4">
        <v>1.76E-4</v>
      </c>
      <c r="T631" s="5">
        <f t="shared" si="71"/>
        <v>7.5991520000000001</v>
      </c>
      <c r="U631" s="14">
        <f t="shared" si="72"/>
        <v>57.030991999999998</v>
      </c>
    </row>
    <row r="632" spans="1:21" ht="15.75" x14ac:dyDescent="0.25">
      <c r="A632" s="6" t="s">
        <v>56</v>
      </c>
      <c r="B632" s="10" t="s">
        <v>22</v>
      </c>
      <c r="C632" s="2" t="s">
        <v>187</v>
      </c>
      <c r="D632" s="3">
        <v>499</v>
      </c>
      <c r="E632" s="3">
        <v>9031</v>
      </c>
      <c r="F632" s="38">
        <v>1</v>
      </c>
      <c r="G632" s="42">
        <v>966338</v>
      </c>
      <c r="H632" s="45">
        <v>661299</v>
      </c>
      <c r="I632" s="53">
        <f t="shared" si="66"/>
        <v>305039</v>
      </c>
      <c r="J632" s="30">
        <v>3910</v>
      </c>
      <c r="K632" s="46"/>
      <c r="L632" s="56">
        <f t="shared" si="67"/>
        <v>3910</v>
      </c>
      <c r="M632" s="8">
        <f t="shared" si="68"/>
        <v>308949</v>
      </c>
      <c r="N632" s="35">
        <v>4.6E-5</v>
      </c>
      <c r="O632" s="25">
        <f t="shared" si="73"/>
        <v>14.211653999999999</v>
      </c>
      <c r="P632" s="30">
        <v>106176</v>
      </c>
      <c r="Q632" s="45">
        <v>62999</v>
      </c>
      <c r="R632" s="50">
        <f t="shared" si="70"/>
        <v>43177</v>
      </c>
      <c r="S632" s="4">
        <v>2.5999999999999998E-5</v>
      </c>
      <c r="T632" s="5">
        <f t="shared" si="71"/>
        <v>1.1226019999999999</v>
      </c>
      <c r="U632" s="14">
        <f t="shared" si="72"/>
        <v>15.334256</v>
      </c>
    </row>
    <row r="633" spans="1:21" ht="15.75" x14ac:dyDescent="0.25">
      <c r="A633" s="6" t="s">
        <v>56</v>
      </c>
      <c r="B633" s="10" t="s">
        <v>27</v>
      </c>
      <c r="C633" s="2" t="s">
        <v>64</v>
      </c>
      <c r="D633" s="3">
        <v>521</v>
      </c>
      <c r="E633" s="3">
        <v>8030</v>
      </c>
      <c r="F633" s="38">
        <v>1</v>
      </c>
      <c r="G633" s="42">
        <v>69769650</v>
      </c>
      <c r="H633" s="45">
        <v>34321430</v>
      </c>
      <c r="I633" s="53">
        <f t="shared" si="66"/>
        <v>35448220</v>
      </c>
      <c r="J633" s="30">
        <v>571145</v>
      </c>
      <c r="L633" s="56">
        <f t="shared" si="67"/>
        <v>571145</v>
      </c>
      <c r="M633" s="8">
        <f t="shared" si="68"/>
        <v>36019365</v>
      </c>
      <c r="N633" s="35">
        <v>1.4239999999999999E-3</v>
      </c>
      <c r="O633" s="25">
        <f t="shared" si="73"/>
        <v>51291.57576</v>
      </c>
      <c r="P633" s="30">
        <v>288674</v>
      </c>
      <c r="Q633" s="45">
        <v>360455</v>
      </c>
      <c r="R633" s="50">
        <f t="shared" si="70"/>
        <v>-71781</v>
      </c>
      <c r="S633" s="4">
        <v>1.72E-3</v>
      </c>
      <c r="T633" s="5">
        <f t="shared" si="71"/>
        <v>-123.46332</v>
      </c>
      <c r="U633" s="14">
        <f t="shared" si="72"/>
        <v>51168.112439999997</v>
      </c>
    </row>
    <row r="634" spans="1:21" ht="15.75" x14ac:dyDescent="0.25">
      <c r="A634" s="6" t="s">
        <v>56</v>
      </c>
      <c r="B634" s="10" t="s">
        <v>27</v>
      </c>
      <c r="C634" s="2" t="s">
        <v>65</v>
      </c>
      <c r="D634" s="3">
        <v>521</v>
      </c>
      <c r="E634" s="3">
        <v>8030</v>
      </c>
      <c r="F634" s="38">
        <v>1</v>
      </c>
      <c r="G634" s="42">
        <v>69769650</v>
      </c>
      <c r="H634" s="45">
        <v>34321430</v>
      </c>
      <c r="I634" s="53">
        <f t="shared" si="66"/>
        <v>35448220</v>
      </c>
      <c r="J634" s="30">
        <v>571145</v>
      </c>
      <c r="L634" s="56">
        <f t="shared" si="67"/>
        <v>571145</v>
      </c>
      <c r="M634" s="8">
        <f t="shared" si="68"/>
        <v>36019365</v>
      </c>
      <c r="N634" s="35">
        <v>1.4100000000000001E-4</v>
      </c>
      <c r="O634" s="25">
        <f t="shared" si="73"/>
        <v>5078.7304650000005</v>
      </c>
      <c r="P634" s="30">
        <v>288674</v>
      </c>
      <c r="Q634" s="45">
        <v>360455</v>
      </c>
      <c r="R634" s="50">
        <f t="shared" si="70"/>
        <v>-71781</v>
      </c>
      <c r="S634" s="4">
        <v>1.85E-4</v>
      </c>
      <c r="T634" s="5">
        <f t="shared" si="71"/>
        <v>-13.279484999999999</v>
      </c>
      <c r="U634" s="14">
        <f t="shared" si="72"/>
        <v>5065.4509800000005</v>
      </c>
    </row>
    <row r="635" spans="1:21" ht="15.75" x14ac:dyDescent="0.25">
      <c r="A635" s="6" t="s">
        <v>56</v>
      </c>
      <c r="B635" s="10" t="s">
        <v>27</v>
      </c>
      <c r="C635" s="2" t="s">
        <v>66</v>
      </c>
      <c r="D635" s="3">
        <v>521</v>
      </c>
      <c r="E635" s="3">
        <v>8030</v>
      </c>
      <c r="F635" s="38">
        <v>1</v>
      </c>
      <c r="G635" s="42">
        <v>69769650</v>
      </c>
      <c r="H635" s="45">
        <v>34321430</v>
      </c>
      <c r="I635" s="53">
        <f t="shared" si="66"/>
        <v>35448220</v>
      </c>
      <c r="J635" s="30">
        <v>571145</v>
      </c>
      <c r="L635" s="56">
        <f t="shared" si="67"/>
        <v>571145</v>
      </c>
      <c r="M635" s="8">
        <f t="shared" si="68"/>
        <v>36019365</v>
      </c>
      <c r="N635" s="35">
        <v>4.7399999999999997E-4</v>
      </c>
      <c r="O635" s="25">
        <f t="shared" si="73"/>
        <v>17073.17901</v>
      </c>
      <c r="P635" s="30">
        <v>288674</v>
      </c>
      <c r="Q635" s="45">
        <v>360455</v>
      </c>
      <c r="R635" s="50">
        <f t="shared" si="70"/>
        <v>-71781</v>
      </c>
      <c r="S635" s="4">
        <v>4.5800000000000002E-4</v>
      </c>
      <c r="T635" s="5">
        <f t="shared" si="71"/>
        <v>-32.875698</v>
      </c>
      <c r="U635" s="14">
        <f t="shared" si="72"/>
        <v>17040.303312</v>
      </c>
    </row>
    <row r="636" spans="1:21" ht="15.75" x14ac:dyDescent="0.25">
      <c r="A636" s="6" t="s">
        <v>56</v>
      </c>
      <c r="B636" s="10" t="s">
        <v>27</v>
      </c>
      <c r="C636" s="2" t="s">
        <v>75</v>
      </c>
      <c r="D636" s="3">
        <v>521</v>
      </c>
      <c r="E636" s="3">
        <v>8030</v>
      </c>
      <c r="F636" s="38">
        <v>1</v>
      </c>
      <c r="G636" s="42">
        <v>69769650</v>
      </c>
      <c r="H636" s="45">
        <v>34321430</v>
      </c>
      <c r="I636" s="53">
        <f t="shared" si="66"/>
        <v>35448220</v>
      </c>
      <c r="J636" s="30">
        <v>571145</v>
      </c>
      <c r="L636" s="56">
        <f t="shared" si="67"/>
        <v>571145</v>
      </c>
      <c r="M636" s="8">
        <f t="shared" si="68"/>
        <v>36019365</v>
      </c>
      <c r="N636" s="35">
        <v>7.4250000000000002E-3</v>
      </c>
      <c r="O636" s="25">
        <f t="shared" si="73"/>
        <v>267443.78512499999</v>
      </c>
      <c r="P636" s="30">
        <v>288674</v>
      </c>
      <c r="Q636" s="45">
        <v>360455</v>
      </c>
      <c r="R636" s="50">
        <f t="shared" si="70"/>
        <v>-71781</v>
      </c>
      <c r="S636" s="4">
        <v>7.8079999999999998E-3</v>
      </c>
      <c r="T636" s="5">
        <f t="shared" si="71"/>
        <v>-560.466048</v>
      </c>
      <c r="U636" s="14">
        <f t="shared" si="72"/>
        <v>266883.31907700002</v>
      </c>
    </row>
    <row r="637" spans="1:21" ht="15.75" x14ac:dyDescent="0.25">
      <c r="A637" s="6" t="s">
        <v>56</v>
      </c>
      <c r="B637" s="10" t="s">
        <v>27</v>
      </c>
      <c r="C637" s="2" t="s">
        <v>67</v>
      </c>
      <c r="D637" s="3">
        <v>521</v>
      </c>
      <c r="E637" s="3">
        <v>8030</v>
      </c>
      <c r="F637" s="38">
        <v>1</v>
      </c>
      <c r="G637" s="42">
        <v>69769650</v>
      </c>
      <c r="H637" s="45">
        <v>34321430</v>
      </c>
      <c r="I637" s="53">
        <f t="shared" si="66"/>
        <v>35448220</v>
      </c>
      <c r="J637" s="30">
        <v>571145</v>
      </c>
      <c r="L637" s="56">
        <f t="shared" si="67"/>
        <v>571145</v>
      </c>
      <c r="M637" s="8">
        <f t="shared" si="68"/>
        <v>36019365</v>
      </c>
      <c r="N637" s="35">
        <v>0</v>
      </c>
      <c r="O637" s="25">
        <f t="shared" si="73"/>
        <v>0</v>
      </c>
      <c r="P637" s="30">
        <v>288674</v>
      </c>
      <c r="Q637" s="45">
        <v>360455</v>
      </c>
      <c r="R637" s="50">
        <f t="shared" si="70"/>
        <v>-71781</v>
      </c>
      <c r="S637" s="4">
        <v>0</v>
      </c>
      <c r="T637" s="5">
        <f t="shared" si="71"/>
        <v>0</v>
      </c>
      <c r="U637" s="14">
        <f t="shared" si="72"/>
        <v>0</v>
      </c>
    </row>
    <row r="638" spans="1:21" ht="15.75" x14ac:dyDescent="0.25">
      <c r="A638" s="6" t="s">
        <v>56</v>
      </c>
      <c r="B638" s="10" t="s">
        <v>27</v>
      </c>
      <c r="C638" s="2" t="s">
        <v>68</v>
      </c>
      <c r="D638" s="3">
        <v>521</v>
      </c>
      <c r="E638" s="3">
        <v>8030</v>
      </c>
      <c r="F638" s="38">
        <v>0</v>
      </c>
      <c r="G638" s="42">
        <v>69769650</v>
      </c>
      <c r="H638" s="45">
        <v>34321430</v>
      </c>
      <c r="I638" s="53">
        <f t="shared" si="66"/>
        <v>0</v>
      </c>
      <c r="J638" s="30">
        <v>571145</v>
      </c>
      <c r="L638" s="56">
        <f t="shared" si="67"/>
        <v>0</v>
      </c>
      <c r="M638" s="8">
        <f t="shared" si="68"/>
        <v>0</v>
      </c>
      <c r="N638" s="35">
        <v>8.3999999999999995E-5</v>
      </c>
      <c r="O638" s="25">
        <f t="shared" si="73"/>
        <v>0</v>
      </c>
      <c r="P638" s="30">
        <v>288674</v>
      </c>
      <c r="Q638" s="45">
        <v>360455</v>
      </c>
      <c r="R638" s="50">
        <f t="shared" si="70"/>
        <v>0</v>
      </c>
      <c r="S638" s="4">
        <v>9.3999999999999994E-5</v>
      </c>
      <c r="T638" s="5">
        <f t="shared" si="71"/>
        <v>0</v>
      </c>
      <c r="U638" s="14">
        <f t="shared" si="72"/>
        <v>0</v>
      </c>
    </row>
    <row r="639" spans="1:21" ht="15.75" x14ac:dyDescent="0.25">
      <c r="A639" s="6" t="s">
        <v>56</v>
      </c>
      <c r="B639" s="10" t="s">
        <v>27</v>
      </c>
      <c r="C639" s="2" t="s">
        <v>69</v>
      </c>
      <c r="D639" s="3">
        <v>521</v>
      </c>
      <c r="E639" s="3">
        <v>8030</v>
      </c>
      <c r="F639" s="38">
        <v>0</v>
      </c>
      <c r="G639" s="42">
        <v>69769650</v>
      </c>
      <c r="H639" s="45">
        <v>34321430</v>
      </c>
      <c r="I639" s="53">
        <f t="shared" si="66"/>
        <v>0</v>
      </c>
      <c r="J639" s="30">
        <v>571145</v>
      </c>
      <c r="L639" s="56">
        <f t="shared" si="67"/>
        <v>0</v>
      </c>
      <c r="M639" s="8">
        <f t="shared" si="68"/>
        <v>0</v>
      </c>
      <c r="N639" s="35">
        <v>1.3200000000000001E-4</v>
      </c>
      <c r="O639" s="25">
        <f t="shared" si="73"/>
        <v>0</v>
      </c>
      <c r="P639" s="30">
        <v>288674</v>
      </c>
      <c r="Q639" s="45">
        <v>360455</v>
      </c>
      <c r="R639" s="50">
        <f t="shared" si="70"/>
        <v>0</v>
      </c>
      <c r="S639" s="4">
        <v>1.46E-4</v>
      </c>
      <c r="T639" s="5">
        <f t="shared" si="71"/>
        <v>0</v>
      </c>
      <c r="U639" s="14">
        <f t="shared" si="72"/>
        <v>0</v>
      </c>
    </row>
    <row r="640" spans="1:21" ht="15.75" x14ac:dyDescent="0.25">
      <c r="A640" s="6" t="s">
        <v>56</v>
      </c>
      <c r="B640" s="10" t="s">
        <v>27</v>
      </c>
      <c r="C640" s="2" t="s">
        <v>76</v>
      </c>
      <c r="D640" s="3">
        <v>521</v>
      </c>
      <c r="E640" s="3">
        <v>8030</v>
      </c>
      <c r="F640" s="38">
        <v>0</v>
      </c>
      <c r="G640" s="42">
        <v>69769650</v>
      </c>
      <c r="H640" s="45">
        <v>34321430</v>
      </c>
      <c r="I640" s="53">
        <f t="shared" si="66"/>
        <v>0</v>
      </c>
      <c r="J640" s="30">
        <v>571145</v>
      </c>
      <c r="L640" s="56">
        <f t="shared" si="67"/>
        <v>0</v>
      </c>
      <c r="M640" s="8">
        <f t="shared" si="68"/>
        <v>0</v>
      </c>
      <c r="N640" s="35">
        <v>2.6699999999999998E-4</v>
      </c>
      <c r="O640" s="25">
        <f t="shared" si="73"/>
        <v>0</v>
      </c>
      <c r="P640" s="30">
        <v>288674</v>
      </c>
      <c r="Q640" s="45">
        <v>360455</v>
      </c>
      <c r="R640" s="50">
        <f t="shared" si="70"/>
        <v>0</v>
      </c>
      <c r="S640" s="4">
        <v>2.9500000000000001E-4</v>
      </c>
      <c r="T640" s="5">
        <f t="shared" si="71"/>
        <v>0</v>
      </c>
      <c r="U640" s="14">
        <f t="shared" si="72"/>
        <v>0</v>
      </c>
    </row>
    <row r="641" spans="1:21" ht="15.75" x14ac:dyDescent="0.25">
      <c r="A641" s="6" t="s">
        <v>56</v>
      </c>
      <c r="B641" s="10" t="s">
        <v>27</v>
      </c>
      <c r="C641" s="2" t="s">
        <v>70</v>
      </c>
      <c r="D641" s="3">
        <v>521</v>
      </c>
      <c r="E641" s="3">
        <v>8030</v>
      </c>
      <c r="F641" s="38">
        <v>0</v>
      </c>
      <c r="G641" s="42">
        <v>69769650</v>
      </c>
      <c r="H641" s="45">
        <v>34321430</v>
      </c>
      <c r="I641" s="53">
        <f t="shared" si="66"/>
        <v>0</v>
      </c>
      <c r="J641" s="30">
        <v>571145</v>
      </c>
      <c r="L641" s="56">
        <f t="shared" si="67"/>
        <v>0</v>
      </c>
      <c r="M641" s="8">
        <f t="shared" si="68"/>
        <v>0</v>
      </c>
      <c r="N641" s="35">
        <v>5.0299999999999997E-4</v>
      </c>
      <c r="O641" s="25">
        <f t="shared" si="73"/>
        <v>0</v>
      </c>
      <c r="P641" s="30">
        <v>288674</v>
      </c>
      <c r="Q641" s="45">
        <v>360455</v>
      </c>
      <c r="R641" s="50">
        <f t="shared" si="70"/>
        <v>0</v>
      </c>
      <c r="S641" s="4">
        <v>5.6400000000000005E-4</v>
      </c>
      <c r="T641" s="5">
        <f t="shared" si="71"/>
        <v>0</v>
      </c>
      <c r="U641" s="14">
        <f t="shared" si="72"/>
        <v>0</v>
      </c>
    </row>
    <row r="642" spans="1:21" ht="15.75" x14ac:dyDescent="0.25">
      <c r="A642" s="6" t="s">
        <v>56</v>
      </c>
      <c r="B642" s="10" t="s">
        <v>27</v>
      </c>
      <c r="C642" s="2" t="s">
        <v>77</v>
      </c>
      <c r="D642" s="3">
        <v>521</v>
      </c>
      <c r="E642" s="3">
        <v>8030</v>
      </c>
      <c r="F642" s="38">
        <v>1</v>
      </c>
      <c r="G642" s="42">
        <v>69769650</v>
      </c>
      <c r="H642" s="45">
        <v>34321430</v>
      </c>
      <c r="I642" s="53">
        <f t="shared" si="66"/>
        <v>35448220</v>
      </c>
      <c r="J642" s="30">
        <v>571145</v>
      </c>
      <c r="L642" s="56">
        <f t="shared" si="67"/>
        <v>571145</v>
      </c>
      <c r="M642" s="8">
        <f t="shared" si="68"/>
        <v>36019365</v>
      </c>
      <c r="N642" s="35">
        <v>2.3969999999999998E-3</v>
      </c>
      <c r="O642" s="25">
        <f t="shared" si="73"/>
        <v>86338.417904999995</v>
      </c>
      <c r="P642" s="30">
        <v>288674</v>
      </c>
      <c r="Q642" s="45">
        <v>360455</v>
      </c>
      <c r="R642" s="50">
        <f t="shared" si="70"/>
        <v>-71781</v>
      </c>
      <c r="S642" s="4">
        <v>2.6510000000000001E-3</v>
      </c>
      <c r="T642" s="5">
        <f t="shared" si="71"/>
        <v>-190.29143100000002</v>
      </c>
      <c r="U642" s="14">
        <f t="shared" si="72"/>
        <v>86148.12647399999</v>
      </c>
    </row>
    <row r="643" spans="1:21" ht="15.75" x14ac:dyDescent="0.25">
      <c r="A643" s="6" t="s">
        <v>56</v>
      </c>
      <c r="B643" s="10" t="s">
        <v>27</v>
      </c>
      <c r="C643" s="2" t="s">
        <v>71</v>
      </c>
      <c r="D643" s="3">
        <v>521</v>
      </c>
      <c r="E643" s="3">
        <v>8030</v>
      </c>
      <c r="F643" s="38">
        <v>1</v>
      </c>
      <c r="G643" s="42">
        <v>69769650</v>
      </c>
      <c r="H643" s="45">
        <v>34321430</v>
      </c>
      <c r="I643" s="53">
        <f t="shared" ref="I643:I706" si="74">(G643-H643)*F643</f>
        <v>35448220</v>
      </c>
      <c r="J643" s="30">
        <v>571145</v>
      </c>
      <c r="L643" s="56">
        <f t="shared" ref="L643:L706" si="75">(J643-K643)*F643</f>
        <v>571145</v>
      </c>
      <c r="M643" s="8">
        <f t="shared" ref="M643:M706" si="76">(G643-H643+J643-K643)*F643</f>
        <v>36019365</v>
      </c>
      <c r="N643" s="35">
        <v>8.2000000000000001E-5</v>
      </c>
      <c r="O643" s="25">
        <f t="shared" si="73"/>
        <v>2953.5879300000001</v>
      </c>
      <c r="P643" s="30">
        <v>288674</v>
      </c>
      <c r="Q643" s="45">
        <v>360455</v>
      </c>
      <c r="R643" s="50">
        <f t="shared" ref="R643:R706" si="77">+(P643-Q643)*F643</f>
        <v>-71781</v>
      </c>
      <c r="S643" s="4">
        <v>9.2E-5</v>
      </c>
      <c r="T643" s="5">
        <f t="shared" ref="T643:T706" si="78">R643*S643</f>
        <v>-6.6038519999999998</v>
      </c>
      <c r="U643" s="14">
        <f t="shared" ref="U643:U706" si="79">+O643+T643</f>
        <v>2946.984078</v>
      </c>
    </row>
    <row r="644" spans="1:21" ht="15.75" x14ac:dyDescent="0.25">
      <c r="A644" s="6" t="s">
        <v>56</v>
      </c>
      <c r="B644" s="10" t="s">
        <v>27</v>
      </c>
      <c r="C644" s="2" t="s">
        <v>84</v>
      </c>
      <c r="D644" s="3">
        <v>521</v>
      </c>
      <c r="E644" s="3">
        <v>8030</v>
      </c>
      <c r="F644" s="38">
        <v>1</v>
      </c>
      <c r="G644" s="42">
        <v>69769650</v>
      </c>
      <c r="H644" s="45">
        <v>34321430</v>
      </c>
      <c r="I644" s="53">
        <f t="shared" si="74"/>
        <v>35448220</v>
      </c>
      <c r="J644" s="30">
        <v>571145</v>
      </c>
      <c r="L644" s="56">
        <f t="shared" si="75"/>
        <v>571145</v>
      </c>
      <c r="M644" s="8">
        <f t="shared" si="76"/>
        <v>36019365</v>
      </c>
      <c r="N644" s="35">
        <v>0</v>
      </c>
      <c r="O644" s="25">
        <f t="shared" si="73"/>
        <v>0</v>
      </c>
      <c r="P644" s="30">
        <v>288674</v>
      </c>
      <c r="Q644" s="45">
        <v>360455</v>
      </c>
      <c r="R644" s="50">
        <f t="shared" si="77"/>
        <v>-71781</v>
      </c>
      <c r="S644" s="4">
        <v>0</v>
      </c>
      <c r="T644" s="5">
        <f t="shared" si="78"/>
        <v>0</v>
      </c>
      <c r="U644" s="14">
        <f t="shared" si="79"/>
        <v>0</v>
      </c>
    </row>
    <row r="645" spans="1:21" ht="15.75" x14ac:dyDescent="0.25">
      <c r="A645" s="6" t="s">
        <v>56</v>
      </c>
      <c r="B645" s="10" t="s">
        <v>27</v>
      </c>
      <c r="C645" s="2" t="s">
        <v>72</v>
      </c>
      <c r="D645" s="3">
        <v>521</v>
      </c>
      <c r="E645" s="3">
        <v>8030</v>
      </c>
      <c r="F645" s="38">
        <v>1</v>
      </c>
      <c r="G645" s="42">
        <v>69769650</v>
      </c>
      <c r="H645" s="45">
        <v>34321430</v>
      </c>
      <c r="I645" s="53">
        <f t="shared" si="74"/>
        <v>35448220</v>
      </c>
      <c r="J645" s="30">
        <v>571145</v>
      </c>
      <c r="L645" s="56">
        <f t="shared" si="75"/>
        <v>571145</v>
      </c>
      <c r="M645" s="8">
        <f t="shared" si="76"/>
        <v>36019365</v>
      </c>
      <c r="N645" s="35">
        <v>1.36E-4</v>
      </c>
      <c r="O645" s="25">
        <f t="shared" si="73"/>
        <v>4898.63364</v>
      </c>
      <c r="P645" s="30">
        <v>288674</v>
      </c>
      <c r="Q645" s="45">
        <v>360455</v>
      </c>
      <c r="R645" s="50">
        <f t="shared" si="77"/>
        <v>-71781</v>
      </c>
      <c r="S645" s="4">
        <v>1.35E-4</v>
      </c>
      <c r="T645" s="5">
        <f t="shared" si="78"/>
        <v>-9.6904350000000008</v>
      </c>
      <c r="U645" s="14">
        <f t="shared" si="79"/>
        <v>4888.9432049999996</v>
      </c>
    </row>
    <row r="646" spans="1:21" ht="15.75" x14ac:dyDescent="0.25">
      <c r="A646" s="6" t="s">
        <v>56</v>
      </c>
      <c r="B646" s="10" t="s">
        <v>27</v>
      </c>
      <c r="C646" s="2" t="s">
        <v>73</v>
      </c>
      <c r="D646" s="3">
        <v>521</v>
      </c>
      <c r="E646" s="3">
        <v>8030</v>
      </c>
      <c r="F646" s="38">
        <v>0</v>
      </c>
      <c r="G646" s="42">
        <v>69769650</v>
      </c>
      <c r="H646" s="45">
        <v>34321430</v>
      </c>
      <c r="I646" s="53">
        <f t="shared" si="74"/>
        <v>0</v>
      </c>
      <c r="J646" s="30">
        <v>571145</v>
      </c>
      <c r="L646" s="56">
        <f t="shared" si="75"/>
        <v>0</v>
      </c>
      <c r="M646" s="8">
        <f t="shared" si="76"/>
        <v>0</v>
      </c>
      <c r="N646" s="35">
        <v>1.2E-5</v>
      </c>
      <c r="O646" s="25">
        <f t="shared" si="73"/>
        <v>0</v>
      </c>
      <c r="P646" s="30">
        <v>288674</v>
      </c>
      <c r="Q646" s="45">
        <v>360455</v>
      </c>
      <c r="R646" s="50">
        <f t="shared" si="77"/>
        <v>0</v>
      </c>
      <c r="S646" s="4">
        <v>1.2E-5</v>
      </c>
      <c r="T646" s="5">
        <f t="shared" si="78"/>
        <v>0</v>
      </c>
      <c r="U646" s="14">
        <f t="shared" si="79"/>
        <v>0</v>
      </c>
    </row>
    <row r="647" spans="1:21" ht="15.75" x14ac:dyDescent="0.25">
      <c r="A647" s="6" t="s">
        <v>56</v>
      </c>
      <c r="B647" s="10" t="s">
        <v>27</v>
      </c>
      <c r="C647" s="2" t="s">
        <v>74</v>
      </c>
      <c r="D647" s="3">
        <v>521</v>
      </c>
      <c r="E647" s="3">
        <v>8030</v>
      </c>
      <c r="F647" s="38">
        <v>0</v>
      </c>
      <c r="G647" s="42">
        <v>69769650</v>
      </c>
      <c r="H647" s="45">
        <v>34321430</v>
      </c>
      <c r="I647" s="53">
        <f t="shared" si="74"/>
        <v>0</v>
      </c>
      <c r="J647" s="30">
        <v>571145</v>
      </c>
      <c r="L647" s="56">
        <f t="shared" si="75"/>
        <v>0</v>
      </c>
      <c r="M647" s="8">
        <f t="shared" si="76"/>
        <v>0</v>
      </c>
      <c r="N647" s="35">
        <v>2.14E-4</v>
      </c>
      <c r="O647" s="25">
        <f t="shared" si="73"/>
        <v>0</v>
      </c>
      <c r="P647" s="30">
        <v>288674</v>
      </c>
      <c r="Q647" s="45">
        <v>360455</v>
      </c>
      <c r="R647" s="50">
        <f t="shared" si="77"/>
        <v>0</v>
      </c>
      <c r="S647" s="4">
        <v>2.4000000000000001E-4</v>
      </c>
      <c r="T647" s="5">
        <f t="shared" si="78"/>
        <v>0</v>
      </c>
      <c r="U647" s="14">
        <f t="shared" si="79"/>
        <v>0</v>
      </c>
    </row>
    <row r="648" spans="1:21" ht="15.75" x14ac:dyDescent="0.25">
      <c r="A648" s="6" t="s">
        <v>56</v>
      </c>
      <c r="B648" s="10" t="s">
        <v>27</v>
      </c>
      <c r="C648" s="2" t="s">
        <v>37</v>
      </c>
      <c r="D648" s="3">
        <v>521</v>
      </c>
      <c r="E648" s="3">
        <v>8030</v>
      </c>
      <c r="F648" s="38">
        <v>0</v>
      </c>
      <c r="G648" s="42">
        <v>69769650</v>
      </c>
      <c r="H648" s="45">
        <v>34321430</v>
      </c>
      <c r="I648" s="53">
        <f t="shared" si="74"/>
        <v>0</v>
      </c>
      <c r="J648" s="30">
        <v>571145</v>
      </c>
      <c r="L648" s="56">
        <f t="shared" si="75"/>
        <v>0</v>
      </c>
      <c r="M648" s="8">
        <f t="shared" si="76"/>
        <v>0</v>
      </c>
      <c r="N648" s="35">
        <v>2.1499999999999999E-4</v>
      </c>
      <c r="O648" s="25">
        <f t="shared" si="73"/>
        <v>0</v>
      </c>
      <c r="P648" s="30">
        <v>288674</v>
      </c>
      <c r="Q648" s="45">
        <v>360455</v>
      </c>
      <c r="R648" s="50">
        <f t="shared" si="77"/>
        <v>0</v>
      </c>
      <c r="S648" s="4">
        <v>2.41E-4</v>
      </c>
      <c r="T648" s="5">
        <f t="shared" si="78"/>
        <v>0</v>
      </c>
      <c r="U648" s="14">
        <f t="shared" si="79"/>
        <v>0</v>
      </c>
    </row>
    <row r="649" spans="1:21" ht="15.75" x14ac:dyDescent="0.25">
      <c r="A649" s="6" t="s">
        <v>56</v>
      </c>
      <c r="B649" s="10" t="s">
        <v>27</v>
      </c>
      <c r="C649" s="2" t="s">
        <v>30</v>
      </c>
      <c r="D649" s="3">
        <v>521</v>
      </c>
      <c r="E649" s="3">
        <v>8030</v>
      </c>
      <c r="F649" s="38">
        <v>1</v>
      </c>
      <c r="G649" s="42">
        <v>69769650</v>
      </c>
      <c r="H649" s="45">
        <v>34321430</v>
      </c>
      <c r="I649" s="53">
        <f t="shared" si="74"/>
        <v>35448220</v>
      </c>
      <c r="J649" s="30">
        <v>571145</v>
      </c>
      <c r="L649" s="56">
        <f t="shared" si="75"/>
        <v>571145</v>
      </c>
      <c r="M649" s="8">
        <f t="shared" si="76"/>
        <v>36019365</v>
      </c>
      <c r="N649" s="35">
        <v>0</v>
      </c>
      <c r="O649" s="25">
        <f t="shared" si="73"/>
        <v>0</v>
      </c>
      <c r="P649" s="30">
        <v>288674</v>
      </c>
      <c r="Q649" s="45">
        <v>360455</v>
      </c>
      <c r="R649" s="50">
        <f t="shared" si="77"/>
        <v>-71781</v>
      </c>
      <c r="S649" s="4">
        <v>0</v>
      </c>
      <c r="T649" s="5">
        <f t="shared" si="78"/>
        <v>0</v>
      </c>
      <c r="U649" s="14">
        <f t="shared" si="79"/>
        <v>0</v>
      </c>
    </row>
    <row r="650" spans="1:21" ht="15.75" x14ac:dyDescent="0.25">
      <c r="A650" s="6" t="s">
        <v>56</v>
      </c>
      <c r="B650" s="10" t="s">
        <v>27</v>
      </c>
      <c r="C650" s="2" t="s">
        <v>31</v>
      </c>
      <c r="D650" s="3">
        <v>521</v>
      </c>
      <c r="E650" s="3">
        <v>8030</v>
      </c>
      <c r="F650" s="38">
        <v>1</v>
      </c>
      <c r="G650" s="42">
        <v>69769650</v>
      </c>
      <c r="H650" s="45">
        <v>34321430</v>
      </c>
      <c r="I650" s="53">
        <f t="shared" si="74"/>
        <v>35448220</v>
      </c>
      <c r="J650" s="30">
        <v>571145</v>
      </c>
      <c r="L650" s="56">
        <f t="shared" si="75"/>
        <v>571145</v>
      </c>
      <c r="M650" s="8">
        <f t="shared" si="76"/>
        <v>36019365</v>
      </c>
      <c r="N650" s="35">
        <v>1.6000000000000001E-4</v>
      </c>
      <c r="O650" s="25">
        <f t="shared" si="73"/>
        <v>5763.0984000000008</v>
      </c>
      <c r="P650" s="30">
        <v>288674</v>
      </c>
      <c r="Q650" s="45">
        <v>360455</v>
      </c>
      <c r="R650" s="50">
        <f t="shared" si="77"/>
        <v>-71781</v>
      </c>
      <c r="S650" s="4">
        <v>1.76E-4</v>
      </c>
      <c r="T650" s="5">
        <f t="shared" si="78"/>
        <v>-12.633455999999999</v>
      </c>
      <c r="U650" s="14">
        <f t="shared" si="79"/>
        <v>5750.4649440000012</v>
      </c>
    </row>
    <row r="651" spans="1:21" ht="15.75" x14ac:dyDescent="0.25">
      <c r="A651" s="6" t="s">
        <v>56</v>
      </c>
      <c r="B651" s="10" t="s">
        <v>27</v>
      </c>
      <c r="C651" s="2" t="s">
        <v>47</v>
      </c>
      <c r="D651" s="3">
        <v>521</v>
      </c>
      <c r="E651" s="3">
        <v>8030</v>
      </c>
      <c r="F651" s="38">
        <v>1</v>
      </c>
      <c r="G651" s="42">
        <v>69769650</v>
      </c>
      <c r="H651" s="45">
        <v>34321430</v>
      </c>
      <c r="I651" s="53">
        <f t="shared" si="74"/>
        <v>35448220</v>
      </c>
      <c r="J651" s="30">
        <v>571145</v>
      </c>
      <c r="L651" s="56">
        <f t="shared" si="75"/>
        <v>571145</v>
      </c>
      <c r="M651" s="8">
        <f t="shared" si="76"/>
        <v>36019365</v>
      </c>
      <c r="N651" s="35">
        <v>0</v>
      </c>
      <c r="O651" s="25">
        <f t="shared" si="73"/>
        <v>0</v>
      </c>
      <c r="P651" s="30">
        <v>288674</v>
      </c>
      <c r="Q651" s="45">
        <v>360455</v>
      </c>
      <c r="R651" s="50">
        <f t="shared" si="77"/>
        <v>-71781</v>
      </c>
      <c r="S651" s="4">
        <v>0</v>
      </c>
      <c r="T651" s="5">
        <f t="shared" si="78"/>
        <v>0</v>
      </c>
      <c r="U651" s="14">
        <f t="shared" si="79"/>
        <v>0</v>
      </c>
    </row>
    <row r="652" spans="1:21" ht="15.75" x14ac:dyDescent="0.25">
      <c r="A652" s="6" t="s">
        <v>56</v>
      </c>
      <c r="B652" s="10" t="s">
        <v>27</v>
      </c>
      <c r="C652" s="2" t="s">
        <v>187</v>
      </c>
      <c r="D652" s="3">
        <v>521</v>
      </c>
      <c r="E652" s="3">
        <v>8030</v>
      </c>
      <c r="F652" s="38">
        <v>1</v>
      </c>
      <c r="G652" s="42">
        <v>69769650</v>
      </c>
      <c r="H652" s="45">
        <v>34321430</v>
      </c>
      <c r="I652" s="53">
        <f t="shared" si="74"/>
        <v>35448220</v>
      </c>
      <c r="J652" s="30">
        <v>571145</v>
      </c>
      <c r="L652" s="56">
        <f t="shared" si="75"/>
        <v>571145</v>
      </c>
      <c r="M652" s="8">
        <f t="shared" si="76"/>
        <v>36019365</v>
      </c>
      <c r="N652" s="35">
        <v>4.6E-5</v>
      </c>
      <c r="O652" s="25">
        <f t="shared" si="73"/>
        <v>1656.8907899999999</v>
      </c>
      <c r="P652" s="30">
        <v>288674</v>
      </c>
      <c r="Q652" s="45">
        <v>360455</v>
      </c>
      <c r="R652" s="50">
        <f t="shared" si="77"/>
        <v>-71781</v>
      </c>
      <c r="S652" s="4">
        <v>2.5999999999999998E-5</v>
      </c>
      <c r="T652" s="5">
        <f t="shared" si="78"/>
        <v>-1.8663059999999998</v>
      </c>
      <c r="U652" s="14">
        <f t="shared" si="79"/>
        <v>1655.024484</v>
      </c>
    </row>
    <row r="653" spans="1:21" ht="15.75" x14ac:dyDescent="0.25">
      <c r="A653" s="6" t="s">
        <v>56</v>
      </c>
      <c r="B653" s="10" t="s">
        <v>27</v>
      </c>
      <c r="C653" s="2" t="s">
        <v>64</v>
      </c>
      <c r="D653" s="11">
        <v>522</v>
      </c>
      <c r="E653" s="11">
        <v>9506</v>
      </c>
      <c r="F653" s="38">
        <v>1</v>
      </c>
      <c r="G653" s="42">
        <v>3471356</v>
      </c>
      <c r="H653" s="45">
        <v>1743376</v>
      </c>
      <c r="I653" s="53">
        <f t="shared" si="74"/>
        <v>1727980</v>
      </c>
      <c r="J653" s="30">
        <v>30197</v>
      </c>
      <c r="L653" s="56">
        <f t="shared" si="75"/>
        <v>30197</v>
      </c>
      <c r="M653" s="8">
        <f t="shared" si="76"/>
        <v>1758177</v>
      </c>
      <c r="N653" s="35">
        <v>1.4239999999999999E-3</v>
      </c>
      <c r="O653" s="25">
        <f t="shared" ref="O653:O716" si="80">M653*N653</f>
        <v>2503.6440479999997</v>
      </c>
      <c r="P653" s="30">
        <v>668</v>
      </c>
      <c r="Q653" s="45">
        <v>85710</v>
      </c>
      <c r="R653" s="50">
        <f t="shared" si="77"/>
        <v>-85042</v>
      </c>
      <c r="S653" s="4">
        <v>1.72E-3</v>
      </c>
      <c r="T653" s="5">
        <f t="shared" si="78"/>
        <v>-146.27223999999998</v>
      </c>
      <c r="U653" s="14">
        <f t="shared" si="79"/>
        <v>2357.3718079999999</v>
      </c>
    </row>
    <row r="654" spans="1:21" ht="15.75" x14ac:dyDescent="0.25">
      <c r="A654" s="6" t="s">
        <v>56</v>
      </c>
      <c r="B654" s="10" t="s">
        <v>27</v>
      </c>
      <c r="C654" s="2" t="s">
        <v>65</v>
      </c>
      <c r="D654" s="11">
        <v>522</v>
      </c>
      <c r="E654" s="11">
        <v>9506</v>
      </c>
      <c r="F654" s="38">
        <v>1</v>
      </c>
      <c r="G654" s="42">
        <v>3471356</v>
      </c>
      <c r="H654" s="45">
        <v>1743376</v>
      </c>
      <c r="I654" s="53">
        <f t="shared" si="74"/>
        <v>1727980</v>
      </c>
      <c r="J654" s="30">
        <v>30197</v>
      </c>
      <c r="L654" s="56">
        <f t="shared" si="75"/>
        <v>30197</v>
      </c>
      <c r="M654" s="8">
        <f t="shared" si="76"/>
        <v>1758177</v>
      </c>
      <c r="N654" s="35">
        <v>1.4100000000000001E-4</v>
      </c>
      <c r="O654" s="25">
        <f t="shared" si="80"/>
        <v>247.90295700000001</v>
      </c>
      <c r="P654" s="30">
        <v>668</v>
      </c>
      <c r="Q654" s="45">
        <v>85710</v>
      </c>
      <c r="R654" s="50">
        <f t="shared" si="77"/>
        <v>-85042</v>
      </c>
      <c r="S654" s="4">
        <v>1.85E-4</v>
      </c>
      <c r="T654" s="5">
        <f t="shared" si="78"/>
        <v>-15.73277</v>
      </c>
      <c r="U654" s="14">
        <f t="shared" si="79"/>
        <v>232.17018700000003</v>
      </c>
    </row>
    <row r="655" spans="1:21" ht="15.75" x14ac:dyDescent="0.25">
      <c r="A655" s="6" t="s">
        <v>56</v>
      </c>
      <c r="B655" s="10" t="s">
        <v>27</v>
      </c>
      <c r="C655" s="2" t="s">
        <v>66</v>
      </c>
      <c r="D655" s="11">
        <v>522</v>
      </c>
      <c r="E655" s="11">
        <v>9506</v>
      </c>
      <c r="F655" s="38">
        <v>1</v>
      </c>
      <c r="G655" s="42">
        <v>3471356</v>
      </c>
      <c r="H655" s="45">
        <v>1743376</v>
      </c>
      <c r="I655" s="53">
        <f t="shared" si="74"/>
        <v>1727980</v>
      </c>
      <c r="J655" s="30">
        <v>30197</v>
      </c>
      <c r="L655" s="56">
        <f t="shared" si="75"/>
        <v>30197</v>
      </c>
      <c r="M655" s="8">
        <f t="shared" si="76"/>
        <v>1758177</v>
      </c>
      <c r="N655" s="35">
        <v>4.7399999999999997E-4</v>
      </c>
      <c r="O655" s="25">
        <f t="shared" si="80"/>
        <v>833.37589800000001</v>
      </c>
      <c r="P655" s="30">
        <v>668</v>
      </c>
      <c r="Q655" s="45">
        <v>85710</v>
      </c>
      <c r="R655" s="50">
        <f t="shared" si="77"/>
        <v>-85042</v>
      </c>
      <c r="S655" s="4">
        <v>4.5800000000000002E-4</v>
      </c>
      <c r="T655" s="5">
        <f t="shared" si="78"/>
        <v>-38.949235999999999</v>
      </c>
      <c r="U655" s="14">
        <f t="shared" si="79"/>
        <v>794.42666199999996</v>
      </c>
    </row>
    <row r="656" spans="1:21" ht="15.75" x14ac:dyDescent="0.25">
      <c r="A656" s="6" t="s">
        <v>56</v>
      </c>
      <c r="B656" s="10" t="s">
        <v>27</v>
      </c>
      <c r="C656" s="2" t="s">
        <v>75</v>
      </c>
      <c r="D656" s="11">
        <v>522</v>
      </c>
      <c r="E656" s="11">
        <v>9506</v>
      </c>
      <c r="F656" s="38">
        <v>1</v>
      </c>
      <c r="G656" s="42">
        <v>3471356</v>
      </c>
      <c r="H656" s="45">
        <v>1743376</v>
      </c>
      <c r="I656" s="53">
        <f t="shared" si="74"/>
        <v>1727980</v>
      </c>
      <c r="J656" s="30">
        <v>30197</v>
      </c>
      <c r="L656" s="56">
        <f t="shared" si="75"/>
        <v>30197</v>
      </c>
      <c r="M656" s="8">
        <f t="shared" si="76"/>
        <v>1758177</v>
      </c>
      <c r="N656" s="35">
        <v>7.4250000000000002E-3</v>
      </c>
      <c r="O656" s="25">
        <f t="shared" si="80"/>
        <v>13054.464225</v>
      </c>
      <c r="P656" s="30">
        <v>668</v>
      </c>
      <c r="Q656" s="45">
        <v>85710</v>
      </c>
      <c r="R656" s="50">
        <f t="shared" si="77"/>
        <v>-85042</v>
      </c>
      <c r="S656" s="4">
        <v>7.8079999999999998E-3</v>
      </c>
      <c r="T656" s="5">
        <f t="shared" si="78"/>
        <v>-664.00793599999997</v>
      </c>
      <c r="U656" s="14">
        <f t="shared" si="79"/>
        <v>12390.456289</v>
      </c>
    </row>
    <row r="657" spans="1:21" ht="15.75" x14ac:dyDescent="0.25">
      <c r="A657" s="6" t="s">
        <v>56</v>
      </c>
      <c r="B657" s="10" t="s">
        <v>27</v>
      </c>
      <c r="C657" s="2" t="s">
        <v>67</v>
      </c>
      <c r="D657" s="11">
        <v>522</v>
      </c>
      <c r="E657" s="11">
        <v>9506</v>
      </c>
      <c r="F657" s="38">
        <v>1</v>
      </c>
      <c r="G657" s="42">
        <v>3471356</v>
      </c>
      <c r="H657" s="45">
        <v>1743376</v>
      </c>
      <c r="I657" s="53">
        <f t="shared" si="74"/>
        <v>1727980</v>
      </c>
      <c r="J657" s="30">
        <v>30197</v>
      </c>
      <c r="L657" s="56">
        <f t="shared" si="75"/>
        <v>30197</v>
      </c>
      <c r="M657" s="8">
        <f t="shared" si="76"/>
        <v>1758177</v>
      </c>
      <c r="N657" s="35">
        <v>0</v>
      </c>
      <c r="O657" s="25">
        <f t="shared" si="80"/>
        <v>0</v>
      </c>
      <c r="P657" s="30">
        <v>668</v>
      </c>
      <c r="Q657" s="45">
        <v>85710</v>
      </c>
      <c r="R657" s="50">
        <f t="shared" si="77"/>
        <v>-85042</v>
      </c>
      <c r="S657" s="4">
        <v>0</v>
      </c>
      <c r="T657" s="5">
        <f t="shared" si="78"/>
        <v>0</v>
      </c>
      <c r="U657" s="14">
        <f t="shared" si="79"/>
        <v>0</v>
      </c>
    </row>
    <row r="658" spans="1:21" ht="15.75" x14ac:dyDescent="0.25">
      <c r="A658" s="6" t="s">
        <v>56</v>
      </c>
      <c r="B658" s="10" t="s">
        <v>27</v>
      </c>
      <c r="C658" s="2" t="s">
        <v>68</v>
      </c>
      <c r="D658" s="11">
        <v>522</v>
      </c>
      <c r="E658" s="11">
        <v>9506</v>
      </c>
      <c r="F658" s="38">
        <v>0</v>
      </c>
      <c r="G658" s="42">
        <v>3471356</v>
      </c>
      <c r="H658" s="45">
        <v>1743376</v>
      </c>
      <c r="I658" s="53">
        <f t="shared" si="74"/>
        <v>0</v>
      </c>
      <c r="J658" s="30">
        <v>30197</v>
      </c>
      <c r="L658" s="56">
        <f t="shared" si="75"/>
        <v>0</v>
      </c>
      <c r="M658" s="8">
        <f t="shared" si="76"/>
        <v>0</v>
      </c>
      <c r="N658" s="35">
        <v>8.3999999999999995E-5</v>
      </c>
      <c r="O658" s="25">
        <f t="shared" si="80"/>
        <v>0</v>
      </c>
      <c r="P658" s="30">
        <v>668</v>
      </c>
      <c r="Q658" s="45">
        <v>85710</v>
      </c>
      <c r="R658" s="50">
        <f t="shared" si="77"/>
        <v>0</v>
      </c>
      <c r="S658" s="4">
        <v>9.3999999999999994E-5</v>
      </c>
      <c r="T658" s="5">
        <f t="shared" si="78"/>
        <v>0</v>
      </c>
      <c r="U658" s="14">
        <f t="shared" si="79"/>
        <v>0</v>
      </c>
    </row>
    <row r="659" spans="1:21" ht="15.75" x14ac:dyDescent="0.25">
      <c r="A659" s="6" t="s">
        <v>56</v>
      </c>
      <c r="B659" s="10" t="s">
        <v>27</v>
      </c>
      <c r="C659" s="2" t="s">
        <v>69</v>
      </c>
      <c r="D659" s="11">
        <v>522</v>
      </c>
      <c r="E659" s="11">
        <v>9506</v>
      </c>
      <c r="F659" s="38">
        <v>0</v>
      </c>
      <c r="G659" s="42">
        <v>3471356</v>
      </c>
      <c r="H659" s="45">
        <v>1743376</v>
      </c>
      <c r="I659" s="53">
        <f t="shared" si="74"/>
        <v>0</v>
      </c>
      <c r="J659" s="30">
        <v>30197</v>
      </c>
      <c r="L659" s="56">
        <f t="shared" si="75"/>
        <v>0</v>
      </c>
      <c r="M659" s="8">
        <f t="shared" si="76"/>
        <v>0</v>
      </c>
      <c r="N659" s="35">
        <v>1.3200000000000001E-4</v>
      </c>
      <c r="O659" s="25">
        <f t="shared" si="80"/>
        <v>0</v>
      </c>
      <c r="P659" s="30">
        <v>668</v>
      </c>
      <c r="Q659" s="45">
        <v>85710</v>
      </c>
      <c r="R659" s="50">
        <f t="shared" si="77"/>
        <v>0</v>
      </c>
      <c r="S659" s="4">
        <v>1.46E-4</v>
      </c>
      <c r="T659" s="5">
        <f t="shared" si="78"/>
        <v>0</v>
      </c>
      <c r="U659" s="14">
        <f t="shared" si="79"/>
        <v>0</v>
      </c>
    </row>
    <row r="660" spans="1:21" ht="15.75" x14ac:dyDescent="0.25">
      <c r="A660" s="6" t="s">
        <v>56</v>
      </c>
      <c r="B660" s="10" t="s">
        <v>27</v>
      </c>
      <c r="C660" s="2" t="s">
        <v>76</v>
      </c>
      <c r="D660" s="11">
        <v>522</v>
      </c>
      <c r="E660" s="11">
        <v>9506</v>
      </c>
      <c r="F660" s="38">
        <v>0</v>
      </c>
      <c r="G660" s="42">
        <v>3471356</v>
      </c>
      <c r="H660" s="45">
        <v>1743376</v>
      </c>
      <c r="I660" s="53">
        <f t="shared" si="74"/>
        <v>0</v>
      </c>
      <c r="J660" s="30">
        <v>30197</v>
      </c>
      <c r="L660" s="56">
        <f t="shared" si="75"/>
        <v>0</v>
      </c>
      <c r="M660" s="8">
        <f t="shared" si="76"/>
        <v>0</v>
      </c>
      <c r="N660" s="35">
        <v>2.6699999999999998E-4</v>
      </c>
      <c r="O660" s="25">
        <f t="shared" si="80"/>
        <v>0</v>
      </c>
      <c r="P660" s="30">
        <v>668</v>
      </c>
      <c r="Q660" s="45">
        <v>85710</v>
      </c>
      <c r="R660" s="50">
        <f t="shared" si="77"/>
        <v>0</v>
      </c>
      <c r="S660" s="4">
        <v>2.9500000000000001E-4</v>
      </c>
      <c r="T660" s="5">
        <f t="shared" si="78"/>
        <v>0</v>
      </c>
      <c r="U660" s="14">
        <f t="shared" si="79"/>
        <v>0</v>
      </c>
    </row>
    <row r="661" spans="1:21" ht="15.75" x14ac:dyDescent="0.25">
      <c r="A661" s="6" t="s">
        <v>56</v>
      </c>
      <c r="B661" s="10" t="s">
        <v>27</v>
      </c>
      <c r="C661" s="2" t="s">
        <v>70</v>
      </c>
      <c r="D661" s="11">
        <v>522</v>
      </c>
      <c r="E661" s="11">
        <v>9506</v>
      </c>
      <c r="F661" s="38">
        <v>0</v>
      </c>
      <c r="G661" s="42">
        <v>3471356</v>
      </c>
      <c r="H661" s="45">
        <v>1743376</v>
      </c>
      <c r="I661" s="53">
        <f t="shared" si="74"/>
        <v>0</v>
      </c>
      <c r="J661" s="30">
        <v>30197</v>
      </c>
      <c r="L661" s="56">
        <f t="shared" si="75"/>
        <v>0</v>
      </c>
      <c r="M661" s="8">
        <f t="shared" si="76"/>
        <v>0</v>
      </c>
      <c r="N661" s="35">
        <v>5.0299999999999997E-4</v>
      </c>
      <c r="O661" s="25">
        <f t="shared" si="80"/>
        <v>0</v>
      </c>
      <c r="P661" s="30">
        <v>668</v>
      </c>
      <c r="Q661" s="45">
        <v>85710</v>
      </c>
      <c r="R661" s="50">
        <f t="shared" si="77"/>
        <v>0</v>
      </c>
      <c r="S661" s="4">
        <v>5.6400000000000005E-4</v>
      </c>
      <c r="T661" s="5">
        <f t="shared" si="78"/>
        <v>0</v>
      </c>
      <c r="U661" s="14">
        <f t="shared" si="79"/>
        <v>0</v>
      </c>
    </row>
    <row r="662" spans="1:21" ht="15.75" x14ac:dyDescent="0.25">
      <c r="A662" s="6" t="s">
        <v>56</v>
      </c>
      <c r="B662" s="10" t="s">
        <v>27</v>
      </c>
      <c r="C662" s="2" t="s">
        <v>77</v>
      </c>
      <c r="D662" s="11">
        <v>522</v>
      </c>
      <c r="E662" s="11">
        <v>9506</v>
      </c>
      <c r="F662" s="38">
        <v>1</v>
      </c>
      <c r="G662" s="42">
        <v>3471356</v>
      </c>
      <c r="H662" s="45">
        <v>1743376</v>
      </c>
      <c r="I662" s="53">
        <f t="shared" si="74"/>
        <v>1727980</v>
      </c>
      <c r="J662" s="30">
        <v>30197</v>
      </c>
      <c r="L662" s="56">
        <f t="shared" si="75"/>
        <v>30197</v>
      </c>
      <c r="M662" s="8">
        <f t="shared" si="76"/>
        <v>1758177</v>
      </c>
      <c r="N662" s="35">
        <v>2.3969999999999998E-3</v>
      </c>
      <c r="O662" s="25">
        <f t="shared" si="80"/>
        <v>4214.3502689999996</v>
      </c>
      <c r="P662" s="30">
        <v>668</v>
      </c>
      <c r="Q662" s="45">
        <v>85710</v>
      </c>
      <c r="R662" s="50">
        <f t="shared" si="77"/>
        <v>-85042</v>
      </c>
      <c r="S662" s="4">
        <v>2.6510000000000001E-3</v>
      </c>
      <c r="T662" s="5">
        <f t="shared" si="78"/>
        <v>-225.44634200000002</v>
      </c>
      <c r="U662" s="14">
        <f t="shared" si="79"/>
        <v>3988.9039269999994</v>
      </c>
    </row>
    <row r="663" spans="1:21" ht="15.75" x14ac:dyDescent="0.25">
      <c r="A663" s="6" t="s">
        <v>56</v>
      </c>
      <c r="B663" s="10" t="s">
        <v>27</v>
      </c>
      <c r="C663" s="2" t="s">
        <v>71</v>
      </c>
      <c r="D663" s="11">
        <v>522</v>
      </c>
      <c r="E663" s="11">
        <v>9506</v>
      </c>
      <c r="F663" s="38">
        <v>1</v>
      </c>
      <c r="G663" s="42">
        <v>3471356</v>
      </c>
      <c r="H663" s="45">
        <v>1743376</v>
      </c>
      <c r="I663" s="53">
        <f t="shared" si="74"/>
        <v>1727980</v>
      </c>
      <c r="J663" s="30">
        <v>30197</v>
      </c>
      <c r="L663" s="56">
        <f t="shared" si="75"/>
        <v>30197</v>
      </c>
      <c r="M663" s="8">
        <f t="shared" si="76"/>
        <v>1758177</v>
      </c>
      <c r="N663" s="35">
        <v>8.2000000000000001E-5</v>
      </c>
      <c r="O663" s="25">
        <f t="shared" si="80"/>
        <v>144.170514</v>
      </c>
      <c r="P663" s="30">
        <v>668</v>
      </c>
      <c r="Q663" s="45">
        <v>85710</v>
      </c>
      <c r="R663" s="50">
        <f t="shared" si="77"/>
        <v>-85042</v>
      </c>
      <c r="S663" s="4">
        <v>9.2E-5</v>
      </c>
      <c r="T663" s="5">
        <f t="shared" si="78"/>
        <v>-7.8238640000000004</v>
      </c>
      <c r="U663" s="14">
        <f t="shared" si="79"/>
        <v>136.34665000000001</v>
      </c>
    </row>
    <row r="664" spans="1:21" ht="15.75" x14ac:dyDescent="0.25">
      <c r="A664" s="6" t="s">
        <v>56</v>
      </c>
      <c r="B664" s="10" t="s">
        <v>27</v>
      </c>
      <c r="C664" s="2" t="s">
        <v>84</v>
      </c>
      <c r="D664" s="11">
        <v>522</v>
      </c>
      <c r="E664" s="11">
        <v>9506</v>
      </c>
      <c r="F664" s="38">
        <v>1</v>
      </c>
      <c r="G664" s="42">
        <v>3471356</v>
      </c>
      <c r="H664" s="45">
        <v>1743376</v>
      </c>
      <c r="I664" s="53">
        <f t="shared" si="74"/>
        <v>1727980</v>
      </c>
      <c r="J664" s="30">
        <v>30197</v>
      </c>
      <c r="L664" s="56">
        <f t="shared" si="75"/>
        <v>30197</v>
      </c>
      <c r="M664" s="8">
        <f t="shared" si="76"/>
        <v>1758177</v>
      </c>
      <c r="N664" s="35">
        <v>0</v>
      </c>
      <c r="O664" s="25">
        <f t="shared" si="80"/>
        <v>0</v>
      </c>
      <c r="P664" s="30">
        <v>668</v>
      </c>
      <c r="Q664" s="45">
        <v>85710</v>
      </c>
      <c r="R664" s="50">
        <f t="shared" si="77"/>
        <v>-85042</v>
      </c>
      <c r="S664" s="4">
        <v>0</v>
      </c>
      <c r="T664" s="5">
        <f t="shared" si="78"/>
        <v>0</v>
      </c>
      <c r="U664" s="14">
        <f t="shared" si="79"/>
        <v>0</v>
      </c>
    </row>
    <row r="665" spans="1:21" ht="15.75" x14ac:dyDescent="0.25">
      <c r="A665" s="6" t="s">
        <v>56</v>
      </c>
      <c r="B665" s="10" t="s">
        <v>27</v>
      </c>
      <c r="C665" s="2" t="s">
        <v>72</v>
      </c>
      <c r="D665" s="11">
        <v>522</v>
      </c>
      <c r="E665" s="11">
        <v>9506</v>
      </c>
      <c r="F665" s="38">
        <v>1</v>
      </c>
      <c r="G665" s="42">
        <v>3471356</v>
      </c>
      <c r="H665" s="45">
        <v>1743376</v>
      </c>
      <c r="I665" s="53">
        <f t="shared" si="74"/>
        <v>1727980</v>
      </c>
      <c r="J665" s="30">
        <v>30197</v>
      </c>
      <c r="L665" s="56">
        <f t="shared" si="75"/>
        <v>30197</v>
      </c>
      <c r="M665" s="8">
        <f t="shared" si="76"/>
        <v>1758177</v>
      </c>
      <c r="N665" s="35">
        <v>1.36E-4</v>
      </c>
      <c r="O665" s="25">
        <f t="shared" si="80"/>
        <v>239.11207200000001</v>
      </c>
      <c r="P665" s="30">
        <v>668</v>
      </c>
      <c r="Q665" s="45">
        <v>85710</v>
      </c>
      <c r="R665" s="50">
        <f t="shared" si="77"/>
        <v>-85042</v>
      </c>
      <c r="S665" s="4">
        <v>1.35E-4</v>
      </c>
      <c r="T665" s="5">
        <f t="shared" si="78"/>
        <v>-11.48067</v>
      </c>
      <c r="U665" s="14">
        <f t="shared" si="79"/>
        <v>227.63140200000001</v>
      </c>
    </row>
    <row r="666" spans="1:21" ht="15.75" x14ac:dyDescent="0.25">
      <c r="A666" s="6" t="s">
        <v>56</v>
      </c>
      <c r="B666" s="10" t="s">
        <v>27</v>
      </c>
      <c r="C666" s="2" t="s">
        <v>73</v>
      </c>
      <c r="D666" s="11">
        <v>522</v>
      </c>
      <c r="E666" s="11">
        <v>9506</v>
      </c>
      <c r="F666" s="38">
        <v>0</v>
      </c>
      <c r="G666" s="42">
        <v>3471356</v>
      </c>
      <c r="H666" s="45">
        <v>1743376</v>
      </c>
      <c r="I666" s="53">
        <f t="shared" si="74"/>
        <v>0</v>
      </c>
      <c r="J666" s="30">
        <v>30197</v>
      </c>
      <c r="L666" s="56">
        <f t="shared" si="75"/>
        <v>0</v>
      </c>
      <c r="M666" s="8">
        <f t="shared" si="76"/>
        <v>0</v>
      </c>
      <c r="N666" s="35">
        <v>1.2E-5</v>
      </c>
      <c r="O666" s="25">
        <f t="shared" si="80"/>
        <v>0</v>
      </c>
      <c r="P666" s="30">
        <v>668</v>
      </c>
      <c r="Q666" s="45">
        <v>85710</v>
      </c>
      <c r="R666" s="50">
        <f t="shared" si="77"/>
        <v>0</v>
      </c>
      <c r="S666" s="4">
        <v>1.2E-5</v>
      </c>
      <c r="T666" s="5">
        <f t="shared" si="78"/>
        <v>0</v>
      </c>
      <c r="U666" s="14">
        <f t="shared" si="79"/>
        <v>0</v>
      </c>
    </row>
    <row r="667" spans="1:21" ht="15.75" x14ac:dyDescent="0.25">
      <c r="A667" s="6" t="s">
        <v>56</v>
      </c>
      <c r="B667" s="10" t="s">
        <v>27</v>
      </c>
      <c r="C667" s="2" t="s">
        <v>74</v>
      </c>
      <c r="D667" s="11">
        <v>522</v>
      </c>
      <c r="E667" s="11">
        <v>9506</v>
      </c>
      <c r="F667" s="38">
        <v>0</v>
      </c>
      <c r="G667" s="42">
        <v>3471356</v>
      </c>
      <c r="H667" s="45">
        <v>1743376</v>
      </c>
      <c r="I667" s="53">
        <f t="shared" si="74"/>
        <v>0</v>
      </c>
      <c r="J667" s="30">
        <v>30197</v>
      </c>
      <c r="L667" s="56">
        <f t="shared" si="75"/>
        <v>0</v>
      </c>
      <c r="M667" s="8">
        <f t="shared" si="76"/>
        <v>0</v>
      </c>
      <c r="N667" s="35">
        <v>2.14E-4</v>
      </c>
      <c r="O667" s="25">
        <f t="shared" si="80"/>
        <v>0</v>
      </c>
      <c r="P667" s="30">
        <v>668</v>
      </c>
      <c r="Q667" s="45">
        <v>85710</v>
      </c>
      <c r="R667" s="50">
        <f t="shared" si="77"/>
        <v>0</v>
      </c>
      <c r="S667" s="4">
        <v>2.4000000000000001E-4</v>
      </c>
      <c r="T667" s="5">
        <f t="shared" si="78"/>
        <v>0</v>
      </c>
      <c r="U667" s="14">
        <f t="shared" si="79"/>
        <v>0</v>
      </c>
    </row>
    <row r="668" spans="1:21" ht="15.75" x14ac:dyDescent="0.25">
      <c r="A668" s="6" t="s">
        <v>56</v>
      </c>
      <c r="B668" s="10" t="s">
        <v>27</v>
      </c>
      <c r="C668" s="2" t="s">
        <v>97</v>
      </c>
      <c r="D668" s="11">
        <v>522</v>
      </c>
      <c r="E668" s="11">
        <v>9506</v>
      </c>
      <c r="F668" s="38">
        <v>0</v>
      </c>
      <c r="G668" s="42">
        <v>3471356</v>
      </c>
      <c r="H668" s="45">
        <v>1743376</v>
      </c>
      <c r="I668" s="53">
        <f t="shared" si="74"/>
        <v>0</v>
      </c>
      <c r="J668" s="30">
        <v>30197</v>
      </c>
      <c r="L668" s="56">
        <f t="shared" si="75"/>
        <v>0</v>
      </c>
      <c r="M668" s="8">
        <f t="shared" si="76"/>
        <v>0</v>
      </c>
      <c r="N668" s="35">
        <v>0</v>
      </c>
      <c r="O668" s="25">
        <f t="shared" si="80"/>
        <v>0</v>
      </c>
      <c r="P668" s="30">
        <v>668</v>
      </c>
      <c r="Q668" s="45">
        <v>85710</v>
      </c>
      <c r="R668" s="50">
        <f t="shared" si="77"/>
        <v>0</v>
      </c>
      <c r="S668" s="4">
        <v>0</v>
      </c>
      <c r="T668" s="5">
        <f t="shared" si="78"/>
        <v>0</v>
      </c>
      <c r="U668" s="14">
        <f t="shared" si="79"/>
        <v>0</v>
      </c>
    </row>
    <row r="669" spans="1:21" ht="15.75" x14ac:dyDescent="0.25">
      <c r="A669" s="6" t="s">
        <v>56</v>
      </c>
      <c r="B669" s="10" t="s">
        <v>27</v>
      </c>
      <c r="C669" s="2" t="s">
        <v>37</v>
      </c>
      <c r="D669" s="11">
        <v>522</v>
      </c>
      <c r="E669" s="11">
        <v>9506</v>
      </c>
      <c r="F669" s="38">
        <v>0</v>
      </c>
      <c r="G669" s="42">
        <v>3471356</v>
      </c>
      <c r="H669" s="45">
        <v>1743376</v>
      </c>
      <c r="I669" s="53">
        <f t="shared" si="74"/>
        <v>0</v>
      </c>
      <c r="J669" s="30">
        <v>30197</v>
      </c>
      <c r="L669" s="56">
        <f t="shared" si="75"/>
        <v>0</v>
      </c>
      <c r="M669" s="8">
        <f t="shared" si="76"/>
        <v>0</v>
      </c>
      <c r="N669" s="35">
        <v>2.1499999999999999E-4</v>
      </c>
      <c r="O669" s="25">
        <f t="shared" si="80"/>
        <v>0</v>
      </c>
      <c r="P669" s="30">
        <v>668</v>
      </c>
      <c r="Q669" s="45">
        <v>85710</v>
      </c>
      <c r="R669" s="50">
        <f t="shared" si="77"/>
        <v>0</v>
      </c>
      <c r="S669" s="4">
        <v>2.41E-4</v>
      </c>
      <c r="T669" s="5">
        <f t="shared" si="78"/>
        <v>0</v>
      </c>
      <c r="U669" s="14">
        <f t="shared" si="79"/>
        <v>0</v>
      </c>
    </row>
    <row r="670" spans="1:21" ht="15.75" x14ac:dyDescent="0.25">
      <c r="A670" s="6" t="s">
        <v>56</v>
      </c>
      <c r="B670" s="10" t="s">
        <v>27</v>
      </c>
      <c r="C670" s="2" t="s">
        <v>30</v>
      </c>
      <c r="D670" s="11">
        <v>522</v>
      </c>
      <c r="E670" s="11">
        <v>9506</v>
      </c>
      <c r="F670" s="38">
        <v>1</v>
      </c>
      <c r="G670" s="42">
        <v>3471356</v>
      </c>
      <c r="H670" s="45">
        <v>1743376</v>
      </c>
      <c r="I670" s="53">
        <f t="shared" si="74"/>
        <v>1727980</v>
      </c>
      <c r="J670" s="30">
        <v>30197</v>
      </c>
      <c r="L670" s="56">
        <f t="shared" si="75"/>
        <v>30197</v>
      </c>
      <c r="M670" s="8">
        <f t="shared" si="76"/>
        <v>1758177</v>
      </c>
      <c r="N670" s="35">
        <v>0</v>
      </c>
      <c r="O670" s="25">
        <f t="shared" si="80"/>
        <v>0</v>
      </c>
      <c r="P670" s="30">
        <v>668</v>
      </c>
      <c r="Q670" s="45">
        <v>85710</v>
      </c>
      <c r="R670" s="50">
        <f t="shared" si="77"/>
        <v>-85042</v>
      </c>
      <c r="S670" s="4">
        <v>0</v>
      </c>
      <c r="T670" s="5">
        <f t="shared" si="78"/>
        <v>0</v>
      </c>
      <c r="U670" s="14">
        <f t="shared" si="79"/>
        <v>0</v>
      </c>
    </row>
    <row r="671" spans="1:21" ht="15.75" x14ac:dyDescent="0.25">
      <c r="A671" s="6" t="s">
        <v>56</v>
      </c>
      <c r="B671" s="10" t="s">
        <v>27</v>
      </c>
      <c r="C671" s="2" t="s">
        <v>31</v>
      </c>
      <c r="D671" s="11">
        <v>522</v>
      </c>
      <c r="E671" s="11">
        <v>9506</v>
      </c>
      <c r="F671" s="38">
        <v>1</v>
      </c>
      <c r="G671" s="42">
        <v>3471356</v>
      </c>
      <c r="H671" s="45">
        <v>1743376</v>
      </c>
      <c r="I671" s="53">
        <f t="shared" si="74"/>
        <v>1727980</v>
      </c>
      <c r="J671" s="30">
        <v>30197</v>
      </c>
      <c r="L671" s="56">
        <f t="shared" si="75"/>
        <v>30197</v>
      </c>
      <c r="M671" s="8">
        <f t="shared" si="76"/>
        <v>1758177</v>
      </c>
      <c r="N671" s="35">
        <v>1.6000000000000001E-4</v>
      </c>
      <c r="O671" s="25">
        <f t="shared" si="80"/>
        <v>281.30832000000004</v>
      </c>
      <c r="P671" s="30">
        <v>668</v>
      </c>
      <c r="Q671" s="45">
        <v>85710</v>
      </c>
      <c r="R671" s="50">
        <f t="shared" si="77"/>
        <v>-85042</v>
      </c>
      <c r="S671" s="4">
        <v>1.76E-4</v>
      </c>
      <c r="T671" s="5">
        <f t="shared" si="78"/>
        <v>-14.967392</v>
      </c>
      <c r="U671" s="14">
        <f t="shared" si="79"/>
        <v>266.34092800000002</v>
      </c>
    </row>
    <row r="672" spans="1:21" ht="15.75" x14ac:dyDescent="0.25">
      <c r="A672" s="6" t="s">
        <v>56</v>
      </c>
      <c r="B672" s="10" t="s">
        <v>27</v>
      </c>
      <c r="C672" s="2" t="s">
        <v>47</v>
      </c>
      <c r="D672" s="11">
        <v>522</v>
      </c>
      <c r="E672" s="11">
        <v>9506</v>
      </c>
      <c r="F672" s="38">
        <v>1</v>
      </c>
      <c r="G672" s="42">
        <v>3471356</v>
      </c>
      <c r="H672" s="45">
        <v>1743376</v>
      </c>
      <c r="I672" s="53">
        <f t="shared" si="74"/>
        <v>1727980</v>
      </c>
      <c r="J672" s="30">
        <v>30197</v>
      </c>
      <c r="L672" s="56">
        <f t="shared" si="75"/>
        <v>30197</v>
      </c>
      <c r="M672" s="8">
        <f t="shared" si="76"/>
        <v>1758177</v>
      </c>
      <c r="N672" s="35">
        <v>0</v>
      </c>
      <c r="O672" s="25">
        <f t="shared" si="80"/>
        <v>0</v>
      </c>
      <c r="P672" s="30">
        <v>668</v>
      </c>
      <c r="Q672" s="45">
        <v>85710</v>
      </c>
      <c r="R672" s="50">
        <f t="shared" si="77"/>
        <v>-85042</v>
      </c>
      <c r="S672" s="4">
        <v>0</v>
      </c>
      <c r="T672" s="5">
        <f t="shared" si="78"/>
        <v>0</v>
      </c>
      <c r="U672" s="14">
        <f t="shared" si="79"/>
        <v>0</v>
      </c>
    </row>
    <row r="673" spans="1:21" ht="15.75" x14ac:dyDescent="0.25">
      <c r="A673" s="6" t="s">
        <v>56</v>
      </c>
      <c r="B673" s="10" t="s">
        <v>27</v>
      </c>
      <c r="C673" s="2" t="s">
        <v>187</v>
      </c>
      <c r="D673" s="11">
        <v>522</v>
      </c>
      <c r="E673" s="11">
        <v>9506</v>
      </c>
      <c r="F673" s="38">
        <v>1</v>
      </c>
      <c r="G673" s="42">
        <v>3471356</v>
      </c>
      <c r="H673" s="45">
        <v>1743376</v>
      </c>
      <c r="I673" s="53">
        <f t="shared" si="74"/>
        <v>1727980</v>
      </c>
      <c r="J673" s="30">
        <v>30197</v>
      </c>
      <c r="L673" s="56">
        <f t="shared" si="75"/>
        <v>30197</v>
      </c>
      <c r="M673" s="8">
        <f t="shared" si="76"/>
        <v>1758177</v>
      </c>
      <c r="N673" s="35">
        <v>4.6E-5</v>
      </c>
      <c r="O673" s="25">
        <f t="shared" si="80"/>
        <v>80.876142000000002</v>
      </c>
      <c r="P673" s="30">
        <v>668</v>
      </c>
      <c r="Q673" s="45">
        <v>85710</v>
      </c>
      <c r="R673" s="50">
        <f t="shared" si="77"/>
        <v>-85042</v>
      </c>
      <c r="S673" s="4">
        <v>2.5999999999999998E-5</v>
      </c>
      <c r="T673" s="5">
        <f t="shared" si="78"/>
        <v>-2.2110919999999998</v>
      </c>
      <c r="U673" s="14">
        <f t="shared" si="79"/>
        <v>78.665050000000008</v>
      </c>
    </row>
    <row r="674" spans="1:21" ht="15.75" x14ac:dyDescent="0.25">
      <c r="A674" s="6" t="s">
        <v>56</v>
      </c>
      <c r="B674" s="10" t="s">
        <v>27</v>
      </c>
      <c r="C674" s="2" t="s">
        <v>64</v>
      </c>
      <c r="D674" s="11">
        <v>523</v>
      </c>
      <c r="E674" s="11">
        <v>9505</v>
      </c>
      <c r="F674" s="38">
        <v>1</v>
      </c>
      <c r="G674" s="42">
        <v>49520505</v>
      </c>
      <c r="H674" s="45">
        <v>23155835</v>
      </c>
      <c r="I674" s="53">
        <f t="shared" si="74"/>
        <v>26364670</v>
      </c>
      <c r="J674" s="30">
        <v>76831</v>
      </c>
      <c r="L674" s="56">
        <f t="shared" si="75"/>
        <v>76831</v>
      </c>
      <c r="M674" s="8">
        <f t="shared" si="76"/>
        <v>26441501</v>
      </c>
      <c r="N674" s="35">
        <v>1.4239999999999999E-3</v>
      </c>
      <c r="O674" s="25">
        <f t="shared" si="80"/>
        <v>37652.697423999998</v>
      </c>
      <c r="P674" s="30">
        <v>1726269</v>
      </c>
      <c r="Q674" s="45">
        <v>888570</v>
      </c>
      <c r="R674" s="50">
        <f t="shared" si="77"/>
        <v>837699</v>
      </c>
      <c r="S674" s="4">
        <v>1.72E-3</v>
      </c>
      <c r="T674" s="5">
        <f t="shared" si="78"/>
        <v>1440.8422800000001</v>
      </c>
      <c r="U674" s="14">
        <f t="shared" si="79"/>
        <v>39093.539703999995</v>
      </c>
    </row>
    <row r="675" spans="1:21" ht="15.75" x14ac:dyDescent="0.25">
      <c r="A675" s="6" t="s">
        <v>56</v>
      </c>
      <c r="B675" s="10" t="s">
        <v>27</v>
      </c>
      <c r="C675" s="2" t="s">
        <v>65</v>
      </c>
      <c r="D675" s="11">
        <v>523</v>
      </c>
      <c r="E675" s="11">
        <v>9505</v>
      </c>
      <c r="F675" s="38">
        <v>1</v>
      </c>
      <c r="G675" s="42">
        <v>49520505</v>
      </c>
      <c r="H675" s="45">
        <v>23155835</v>
      </c>
      <c r="I675" s="53">
        <f t="shared" si="74"/>
        <v>26364670</v>
      </c>
      <c r="J675" s="30">
        <v>76831</v>
      </c>
      <c r="L675" s="56">
        <f t="shared" si="75"/>
        <v>76831</v>
      </c>
      <c r="M675" s="8">
        <f t="shared" si="76"/>
        <v>26441501</v>
      </c>
      <c r="N675" s="35">
        <v>1.4100000000000001E-4</v>
      </c>
      <c r="O675" s="25">
        <f t="shared" si="80"/>
        <v>3728.2516410000003</v>
      </c>
      <c r="P675" s="30">
        <v>1726269</v>
      </c>
      <c r="Q675" s="45">
        <v>888570</v>
      </c>
      <c r="R675" s="50">
        <f t="shared" si="77"/>
        <v>837699</v>
      </c>
      <c r="S675" s="4">
        <v>1.85E-4</v>
      </c>
      <c r="T675" s="5">
        <f t="shared" si="78"/>
        <v>154.97431499999999</v>
      </c>
      <c r="U675" s="14">
        <f t="shared" si="79"/>
        <v>3883.2259560000002</v>
      </c>
    </row>
    <row r="676" spans="1:21" ht="15.75" x14ac:dyDescent="0.25">
      <c r="A676" s="6" t="s">
        <v>56</v>
      </c>
      <c r="B676" s="10" t="s">
        <v>27</v>
      </c>
      <c r="C676" s="2" t="s">
        <v>66</v>
      </c>
      <c r="D676" s="11">
        <v>523</v>
      </c>
      <c r="E676" s="11">
        <v>9505</v>
      </c>
      <c r="F676" s="38">
        <v>1</v>
      </c>
      <c r="G676" s="42">
        <v>49520505</v>
      </c>
      <c r="H676" s="45">
        <v>23155835</v>
      </c>
      <c r="I676" s="53">
        <f t="shared" si="74"/>
        <v>26364670</v>
      </c>
      <c r="J676" s="30">
        <v>76831</v>
      </c>
      <c r="L676" s="56">
        <f t="shared" si="75"/>
        <v>76831</v>
      </c>
      <c r="M676" s="8">
        <f t="shared" si="76"/>
        <v>26441501</v>
      </c>
      <c r="N676" s="35">
        <v>4.7399999999999997E-4</v>
      </c>
      <c r="O676" s="25">
        <f t="shared" si="80"/>
        <v>12533.271473999999</v>
      </c>
      <c r="P676" s="30">
        <v>1726269</v>
      </c>
      <c r="Q676" s="45">
        <v>888570</v>
      </c>
      <c r="R676" s="50">
        <f t="shared" si="77"/>
        <v>837699</v>
      </c>
      <c r="S676" s="4">
        <v>4.5800000000000002E-4</v>
      </c>
      <c r="T676" s="5">
        <f t="shared" si="78"/>
        <v>383.66614200000004</v>
      </c>
      <c r="U676" s="14">
        <f t="shared" si="79"/>
        <v>12916.937615999999</v>
      </c>
    </row>
    <row r="677" spans="1:21" ht="15.75" x14ac:dyDescent="0.25">
      <c r="A677" s="6" t="s">
        <v>56</v>
      </c>
      <c r="B677" s="10" t="s">
        <v>27</v>
      </c>
      <c r="C677" s="2" t="s">
        <v>75</v>
      </c>
      <c r="D677" s="11">
        <v>523</v>
      </c>
      <c r="E677" s="11">
        <v>9505</v>
      </c>
      <c r="F677" s="38">
        <v>1</v>
      </c>
      <c r="G677" s="42">
        <v>49520505</v>
      </c>
      <c r="H677" s="45">
        <v>23155835</v>
      </c>
      <c r="I677" s="53">
        <f t="shared" si="74"/>
        <v>26364670</v>
      </c>
      <c r="J677" s="30">
        <v>76831</v>
      </c>
      <c r="L677" s="56">
        <f t="shared" si="75"/>
        <v>76831</v>
      </c>
      <c r="M677" s="8">
        <f t="shared" si="76"/>
        <v>26441501</v>
      </c>
      <c r="N677" s="35">
        <v>7.4250000000000002E-3</v>
      </c>
      <c r="O677" s="25">
        <f t="shared" si="80"/>
        <v>196328.144925</v>
      </c>
      <c r="P677" s="30">
        <v>1726269</v>
      </c>
      <c r="Q677" s="45">
        <v>888570</v>
      </c>
      <c r="R677" s="50">
        <f t="shared" si="77"/>
        <v>837699</v>
      </c>
      <c r="S677" s="4">
        <v>7.8079999999999998E-3</v>
      </c>
      <c r="T677" s="5">
        <f t="shared" si="78"/>
        <v>6540.7537919999995</v>
      </c>
      <c r="U677" s="14">
        <f t="shared" si="79"/>
        <v>202868.898717</v>
      </c>
    </row>
    <row r="678" spans="1:21" ht="15.75" x14ac:dyDescent="0.25">
      <c r="A678" s="6" t="s">
        <v>56</v>
      </c>
      <c r="B678" s="10" t="s">
        <v>27</v>
      </c>
      <c r="C678" s="2" t="s">
        <v>67</v>
      </c>
      <c r="D678" s="11">
        <v>523</v>
      </c>
      <c r="E678" s="11">
        <v>9505</v>
      </c>
      <c r="F678" s="38">
        <v>1</v>
      </c>
      <c r="G678" s="42">
        <v>49520505</v>
      </c>
      <c r="H678" s="45">
        <v>23155835</v>
      </c>
      <c r="I678" s="53">
        <f t="shared" si="74"/>
        <v>26364670</v>
      </c>
      <c r="J678" s="30">
        <v>76831</v>
      </c>
      <c r="L678" s="56">
        <f t="shared" si="75"/>
        <v>76831</v>
      </c>
      <c r="M678" s="8">
        <f t="shared" si="76"/>
        <v>26441501</v>
      </c>
      <c r="N678" s="35">
        <v>0</v>
      </c>
      <c r="O678" s="25">
        <f t="shared" si="80"/>
        <v>0</v>
      </c>
      <c r="P678" s="30">
        <v>1726269</v>
      </c>
      <c r="Q678" s="45">
        <v>888570</v>
      </c>
      <c r="R678" s="50">
        <f t="shared" si="77"/>
        <v>837699</v>
      </c>
      <c r="S678" s="4">
        <v>0</v>
      </c>
      <c r="T678" s="5">
        <f t="shared" si="78"/>
        <v>0</v>
      </c>
      <c r="U678" s="14">
        <f t="shared" si="79"/>
        <v>0</v>
      </c>
    </row>
    <row r="679" spans="1:21" ht="15.75" x14ac:dyDescent="0.25">
      <c r="A679" s="6" t="s">
        <v>56</v>
      </c>
      <c r="B679" s="10" t="s">
        <v>27</v>
      </c>
      <c r="C679" s="2" t="s">
        <v>68</v>
      </c>
      <c r="D679" s="11">
        <v>523</v>
      </c>
      <c r="E679" s="11">
        <v>9505</v>
      </c>
      <c r="F679" s="38">
        <v>0</v>
      </c>
      <c r="G679" s="42">
        <v>49520505</v>
      </c>
      <c r="H679" s="45">
        <v>23155835</v>
      </c>
      <c r="I679" s="53">
        <f t="shared" si="74"/>
        <v>0</v>
      </c>
      <c r="J679" s="30">
        <v>76831</v>
      </c>
      <c r="L679" s="56">
        <f t="shared" si="75"/>
        <v>0</v>
      </c>
      <c r="M679" s="8">
        <f t="shared" si="76"/>
        <v>0</v>
      </c>
      <c r="N679" s="35">
        <v>8.3999999999999995E-5</v>
      </c>
      <c r="O679" s="25">
        <f t="shared" si="80"/>
        <v>0</v>
      </c>
      <c r="P679" s="30">
        <v>1726269</v>
      </c>
      <c r="Q679" s="45">
        <v>888570</v>
      </c>
      <c r="R679" s="50">
        <f t="shared" si="77"/>
        <v>0</v>
      </c>
      <c r="S679" s="4">
        <v>9.3999999999999994E-5</v>
      </c>
      <c r="T679" s="5">
        <f t="shared" si="78"/>
        <v>0</v>
      </c>
      <c r="U679" s="14">
        <f t="shared" si="79"/>
        <v>0</v>
      </c>
    </row>
    <row r="680" spans="1:21" ht="15.75" x14ac:dyDescent="0.25">
      <c r="A680" s="6" t="s">
        <v>56</v>
      </c>
      <c r="B680" s="10" t="s">
        <v>27</v>
      </c>
      <c r="C680" s="2" t="s">
        <v>69</v>
      </c>
      <c r="D680" s="11">
        <v>523</v>
      </c>
      <c r="E680" s="11">
        <v>9505</v>
      </c>
      <c r="F680" s="38">
        <v>0</v>
      </c>
      <c r="G680" s="42">
        <v>49520505</v>
      </c>
      <c r="H680" s="45">
        <v>23155835</v>
      </c>
      <c r="I680" s="53">
        <f t="shared" si="74"/>
        <v>0</v>
      </c>
      <c r="J680" s="30">
        <v>76831</v>
      </c>
      <c r="L680" s="56">
        <f t="shared" si="75"/>
        <v>0</v>
      </c>
      <c r="M680" s="8">
        <f t="shared" si="76"/>
        <v>0</v>
      </c>
      <c r="N680" s="35">
        <v>1.3200000000000001E-4</v>
      </c>
      <c r="O680" s="25">
        <f t="shared" si="80"/>
        <v>0</v>
      </c>
      <c r="P680" s="30">
        <v>1726269</v>
      </c>
      <c r="Q680" s="45">
        <v>888570</v>
      </c>
      <c r="R680" s="50">
        <f t="shared" si="77"/>
        <v>0</v>
      </c>
      <c r="S680" s="4">
        <v>1.46E-4</v>
      </c>
      <c r="T680" s="5">
        <f t="shared" si="78"/>
        <v>0</v>
      </c>
      <c r="U680" s="14">
        <f t="shared" si="79"/>
        <v>0</v>
      </c>
    </row>
    <row r="681" spans="1:21" ht="15.75" x14ac:dyDescent="0.25">
      <c r="A681" s="6" t="s">
        <v>56</v>
      </c>
      <c r="B681" s="10" t="s">
        <v>27</v>
      </c>
      <c r="C681" s="2" t="s">
        <v>76</v>
      </c>
      <c r="D681" s="11">
        <v>523</v>
      </c>
      <c r="E681" s="11">
        <v>9505</v>
      </c>
      <c r="F681" s="38">
        <v>0</v>
      </c>
      <c r="G681" s="42">
        <v>49520505</v>
      </c>
      <c r="H681" s="45">
        <v>23155835</v>
      </c>
      <c r="I681" s="53">
        <f t="shared" si="74"/>
        <v>0</v>
      </c>
      <c r="J681" s="30">
        <v>76831</v>
      </c>
      <c r="L681" s="56">
        <f t="shared" si="75"/>
        <v>0</v>
      </c>
      <c r="M681" s="8">
        <f t="shared" si="76"/>
        <v>0</v>
      </c>
      <c r="N681" s="35">
        <v>2.6699999999999998E-4</v>
      </c>
      <c r="O681" s="25">
        <f t="shared" si="80"/>
        <v>0</v>
      </c>
      <c r="P681" s="30">
        <v>1726269</v>
      </c>
      <c r="Q681" s="45">
        <v>888570</v>
      </c>
      <c r="R681" s="50">
        <f t="shared" si="77"/>
        <v>0</v>
      </c>
      <c r="S681" s="4">
        <v>2.9500000000000001E-4</v>
      </c>
      <c r="T681" s="5">
        <f t="shared" si="78"/>
        <v>0</v>
      </c>
      <c r="U681" s="14">
        <f t="shared" si="79"/>
        <v>0</v>
      </c>
    </row>
    <row r="682" spans="1:21" ht="15.75" x14ac:dyDescent="0.25">
      <c r="A682" s="6" t="s">
        <v>56</v>
      </c>
      <c r="B682" s="10" t="s">
        <v>27</v>
      </c>
      <c r="C682" s="2" t="s">
        <v>70</v>
      </c>
      <c r="D682" s="11">
        <v>523</v>
      </c>
      <c r="E682" s="11">
        <v>9505</v>
      </c>
      <c r="F682" s="38">
        <v>0</v>
      </c>
      <c r="G682" s="42">
        <v>49520505</v>
      </c>
      <c r="H682" s="45">
        <v>23155835</v>
      </c>
      <c r="I682" s="53">
        <f t="shared" si="74"/>
        <v>0</v>
      </c>
      <c r="J682" s="30">
        <v>76831</v>
      </c>
      <c r="L682" s="56">
        <f t="shared" si="75"/>
        <v>0</v>
      </c>
      <c r="M682" s="8">
        <f t="shared" si="76"/>
        <v>0</v>
      </c>
      <c r="N682" s="35">
        <v>5.0299999999999997E-4</v>
      </c>
      <c r="O682" s="25">
        <f t="shared" si="80"/>
        <v>0</v>
      </c>
      <c r="P682" s="30">
        <v>1726269</v>
      </c>
      <c r="Q682" s="45">
        <v>888570</v>
      </c>
      <c r="R682" s="50">
        <f t="shared" si="77"/>
        <v>0</v>
      </c>
      <c r="S682" s="4">
        <v>5.6400000000000005E-4</v>
      </c>
      <c r="T682" s="5">
        <f t="shared" si="78"/>
        <v>0</v>
      </c>
      <c r="U682" s="14">
        <f t="shared" si="79"/>
        <v>0</v>
      </c>
    </row>
    <row r="683" spans="1:21" ht="15.75" x14ac:dyDescent="0.25">
      <c r="A683" s="6" t="s">
        <v>56</v>
      </c>
      <c r="B683" s="10" t="s">
        <v>27</v>
      </c>
      <c r="C683" s="2" t="s">
        <v>77</v>
      </c>
      <c r="D683" s="11">
        <v>523</v>
      </c>
      <c r="E683" s="11">
        <v>9505</v>
      </c>
      <c r="F683" s="38">
        <v>1</v>
      </c>
      <c r="G683" s="42">
        <v>49520505</v>
      </c>
      <c r="H683" s="45">
        <v>23155835</v>
      </c>
      <c r="I683" s="53">
        <f t="shared" si="74"/>
        <v>26364670</v>
      </c>
      <c r="J683" s="30">
        <v>76831</v>
      </c>
      <c r="L683" s="56">
        <f t="shared" si="75"/>
        <v>76831</v>
      </c>
      <c r="M683" s="8">
        <f t="shared" si="76"/>
        <v>26441501</v>
      </c>
      <c r="N683" s="35">
        <v>2.3969999999999998E-3</v>
      </c>
      <c r="O683" s="25">
        <f t="shared" si="80"/>
        <v>63380.277896999993</v>
      </c>
      <c r="P683" s="30">
        <v>1726269</v>
      </c>
      <c r="Q683" s="45">
        <v>888570</v>
      </c>
      <c r="R683" s="50">
        <f t="shared" si="77"/>
        <v>837699</v>
      </c>
      <c r="S683" s="4">
        <v>2.6510000000000001E-3</v>
      </c>
      <c r="T683" s="5">
        <f t="shared" si="78"/>
        <v>2220.740049</v>
      </c>
      <c r="U683" s="14">
        <f t="shared" si="79"/>
        <v>65601.017945999993</v>
      </c>
    </row>
    <row r="684" spans="1:21" ht="15.75" x14ac:dyDescent="0.25">
      <c r="A684" s="6" t="s">
        <v>56</v>
      </c>
      <c r="B684" s="10" t="s">
        <v>27</v>
      </c>
      <c r="C684" s="2" t="s">
        <v>71</v>
      </c>
      <c r="D684" s="11">
        <v>523</v>
      </c>
      <c r="E684" s="11">
        <v>9505</v>
      </c>
      <c r="F684" s="38">
        <v>1</v>
      </c>
      <c r="G684" s="42">
        <v>49520505</v>
      </c>
      <c r="H684" s="45">
        <v>23155835</v>
      </c>
      <c r="I684" s="53">
        <f t="shared" si="74"/>
        <v>26364670</v>
      </c>
      <c r="J684" s="30">
        <v>76831</v>
      </c>
      <c r="L684" s="56">
        <f t="shared" si="75"/>
        <v>76831</v>
      </c>
      <c r="M684" s="8">
        <f t="shared" si="76"/>
        <v>26441501</v>
      </c>
      <c r="N684" s="35">
        <v>8.2000000000000001E-5</v>
      </c>
      <c r="O684" s="25">
        <f t="shared" si="80"/>
        <v>2168.203082</v>
      </c>
      <c r="P684" s="30">
        <v>1726269</v>
      </c>
      <c r="Q684" s="45">
        <v>888570</v>
      </c>
      <c r="R684" s="50">
        <f t="shared" si="77"/>
        <v>837699</v>
      </c>
      <c r="S684" s="4">
        <v>9.2E-5</v>
      </c>
      <c r="T684" s="5">
        <f t="shared" si="78"/>
        <v>77.068308000000002</v>
      </c>
      <c r="U684" s="14">
        <f t="shared" si="79"/>
        <v>2245.2713899999999</v>
      </c>
    </row>
    <row r="685" spans="1:21" ht="15.75" x14ac:dyDescent="0.25">
      <c r="A685" s="6" t="s">
        <v>56</v>
      </c>
      <c r="B685" s="10" t="s">
        <v>27</v>
      </c>
      <c r="C685" s="2" t="s">
        <v>84</v>
      </c>
      <c r="D685" s="11">
        <v>523</v>
      </c>
      <c r="E685" s="11">
        <v>9505</v>
      </c>
      <c r="F685" s="38">
        <v>1</v>
      </c>
      <c r="G685" s="42">
        <v>49520505</v>
      </c>
      <c r="H685" s="45">
        <v>23155835</v>
      </c>
      <c r="I685" s="53">
        <f t="shared" si="74"/>
        <v>26364670</v>
      </c>
      <c r="J685" s="30">
        <v>76831</v>
      </c>
      <c r="L685" s="56">
        <f t="shared" si="75"/>
        <v>76831</v>
      </c>
      <c r="M685" s="8">
        <f t="shared" si="76"/>
        <v>26441501</v>
      </c>
      <c r="N685" s="35">
        <v>0</v>
      </c>
      <c r="O685" s="25">
        <f t="shared" si="80"/>
        <v>0</v>
      </c>
      <c r="P685" s="30">
        <v>1726269</v>
      </c>
      <c r="Q685" s="45">
        <v>888570</v>
      </c>
      <c r="R685" s="50">
        <f t="shared" si="77"/>
        <v>837699</v>
      </c>
      <c r="S685" s="4">
        <v>0</v>
      </c>
      <c r="T685" s="5">
        <f t="shared" si="78"/>
        <v>0</v>
      </c>
      <c r="U685" s="14">
        <f t="shared" si="79"/>
        <v>0</v>
      </c>
    </row>
    <row r="686" spans="1:21" ht="15.75" x14ac:dyDescent="0.25">
      <c r="A686" s="6" t="s">
        <v>56</v>
      </c>
      <c r="B686" s="10" t="s">
        <v>27</v>
      </c>
      <c r="C686" s="2" t="s">
        <v>72</v>
      </c>
      <c r="D686" s="11">
        <v>523</v>
      </c>
      <c r="E686" s="11">
        <v>9505</v>
      </c>
      <c r="F686" s="38">
        <v>1</v>
      </c>
      <c r="G686" s="42">
        <v>49520505</v>
      </c>
      <c r="H686" s="45">
        <v>23155835</v>
      </c>
      <c r="I686" s="53">
        <f t="shared" si="74"/>
        <v>26364670</v>
      </c>
      <c r="J686" s="30">
        <v>76831</v>
      </c>
      <c r="L686" s="56">
        <f t="shared" si="75"/>
        <v>76831</v>
      </c>
      <c r="M686" s="8">
        <f t="shared" si="76"/>
        <v>26441501</v>
      </c>
      <c r="N686" s="35">
        <v>1.36E-4</v>
      </c>
      <c r="O686" s="25">
        <f t="shared" si="80"/>
        <v>3596.044136</v>
      </c>
      <c r="P686" s="30">
        <v>1726269</v>
      </c>
      <c r="Q686" s="45">
        <v>888570</v>
      </c>
      <c r="R686" s="50">
        <f t="shared" si="77"/>
        <v>837699</v>
      </c>
      <c r="S686" s="4">
        <v>1.35E-4</v>
      </c>
      <c r="T686" s="5">
        <f t="shared" si="78"/>
        <v>113.089365</v>
      </c>
      <c r="U686" s="14">
        <f t="shared" si="79"/>
        <v>3709.1335009999998</v>
      </c>
    </row>
    <row r="687" spans="1:21" ht="15.75" x14ac:dyDescent="0.25">
      <c r="A687" s="6" t="s">
        <v>56</v>
      </c>
      <c r="B687" s="10" t="s">
        <v>27</v>
      </c>
      <c r="C687" s="2" t="s">
        <v>89</v>
      </c>
      <c r="D687" s="11">
        <v>523</v>
      </c>
      <c r="E687" s="11">
        <v>9505</v>
      </c>
      <c r="F687" s="38">
        <v>0</v>
      </c>
      <c r="G687" s="42">
        <v>49520505</v>
      </c>
      <c r="H687" s="45">
        <v>23155835</v>
      </c>
      <c r="I687" s="53">
        <f t="shared" si="74"/>
        <v>0</v>
      </c>
      <c r="J687" s="30">
        <v>76831</v>
      </c>
      <c r="L687" s="56">
        <f t="shared" si="75"/>
        <v>0</v>
      </c>
      <c r="M687" s="8">
        <f t="shared" si="76"/>
        <v>0</v>
      </c>
      <c r="N687" s="35">
        <v>0</v>
      </c>
      <c r="O687" s="25">
        <f t="shared" si="80"/>
        <v>0</v>
      </c>
      <c r="P687" s="30">
        <v>1726269</v>
      </c>
      <c r="Q687" s="45">
        <v>888570</v>
      </c>
      <c r="R687" s="50">
        <f t="shared" si="77"/>
        <v>0</v>
      </c>
      <c r="S687" s="4">
        <v>0</v>
      </c>
      <c r="T687" s="5">
        <f t="shared" si="78"/>
        <v>0</v>
      </c>
      <c r="U687" s="14">
        <f t="shared" si="79"/>
        <v>0</v>
      </c>
    </row>
    <row r="688" spans="1:21" ht="15.75" x14ac:dyDescent="0.25">
      <c r="A688" s="6" t="s">
        <v>56</v>
      </c>
      <c r="B688" s="10" t="s">
        <v>27</v>
      </c>
      <c r="C688" s="2" t="s">
        <v>73</v>
      </c>
      <c r="D688" s="11">
        <v>523</v>
      </c>
      <c r="E688" s="11">
        <v>9505</v>
      </c>
      <c r="F688" s="38">
        <v>0</v>
      </c>
      <c r="G688" s="42">
        <v>49520505</v>
      </c>
      <c r="H688" s="45">
        <v>23155835</v>
      </c>
      <c r="I688" s="53">
        <f t="shared" si="74"/>
        <v>0</v>
      </c>
      <c r="J688" s="30">
        <v>76831</v>
      </c>
      <c r="L688" s="56">
        <f t="shared" si="75"/>
        <v>0</v>
      </c>
      <c r="M688" s="8">
        <f t="shared" si="76"/>
        <v>0</v>
      </c>
      <c r="N688" s="35">
        <v>1.2E-5</v>
      </c>
      <c r="O688" s="25">
        <f t="shared" si="80"/>
        <v>0</v>
      </c>
      <c r="P688" s="30">
        <v>1726269</v>
      </c>
      <c r="Q688" s="45">
        <v>888570</v>
      </c>
      <c r="R688" s="50">
        <f t="shared" si="77"/>
        <v>0</v>
      </c>
      <c r="S688" s="4">
        <v>1.2E-5</v>
      </c>
      <c r="T688" s="5">
        <f t="shared" si="78"/>
        <v>0</v>
      </c>
      <c r="U688" s="14">
        <f t="shared" si="79"/>
        <v>0</v>
      </c>
    </row>
    <row r="689" spans="1:21" ht="15.75" x14ac:dyDescent="0.25">
      <c r="A689" s="6" t="s">
        <v>56</v>
      </c>
      <c r="B689" s="10" t="s">
        <v>27</v>
      </c>
      <c r="C689" s="2" t="s">
        <v>74</v>
      </c>
      <c r="D689" s="11">
        <v>523</v>
      </c>
      <c r="E689" s="11">
        <v>9505</v>
      </c>
      <c r="F689" s="38">
        <v>0</v>
      </c>
      <c r="G689" s="42">
        <v>49520505</v>
      </c>
      <c r="H689" s="45">
        <v>23155835</v>
      </c>
      <c r="I689" s="53">
        <f t="shared" si="74"/>
        <v>0</v>
      </c>
      <c r="J689" s="30">
        <v>76831</v>
      </c>
      <c r="L689" s="56">
        <f t="shared" si="75"/>
        <v>0</v>
      </c>
      <c r="M689" s="8">
        <f t="shared" si="76"/>
        <v>0</v>
      </c>
      <c r="N689" s="35">
        <v>2.14E-4</v>
      </c>
      <c r="O689" s="25">
        <f t="shared" si="80"/>
        <v>0</v>
      </c>
      <c r="P689" s="30">
        <v>1726269</v>
      </c>
      <c r="Q689" s="45">
        <v>888570</v>
      </c>
      <c r="R689" s="50">
        <f t="shared" si="77"/>
        <v>0</v>
      </c>
      <c r="S689" s="4">
        <v>2.4000000000000001E-4</v>
      </c>
      <c r="T689" s="5">
        <f t="shared" si="78"/>
        <v>0</v>
      </c>
      <c r="U689" s="14">
        <f t="shared" si="79"/>
        <v>0</v>
      </c>
    </row>
    <row r="690" spans="1:21" ht="15.75" x14ac:dyDescent="0.25">
      <c r="A690" s="6" t="s">
        <v>56</v>
      </c>
      <c r="B690" s="10" t="s">
        <v>27</v>
      </c>
      <c r="C690" s="2" t="s">
        <v>37</v>
      </c>
      <c r="D690" s="11">
        <v>523</v>
      </c>
      <c r="E690" s="11">
        <v>9505</v>
      </c>
      <c r="F690" s="38">
        <v>0</v>
      </c>
      <c r="G690" s="42">
        <v>49520505</v>
      </c>
      <c r="H690" s="45">
        <v>23155835</v>
      </c>
      <c r="I690" s="53">
        <f t="shared" si="74"/>
        <v>0</v>
      </c>
      <c r="J690" s="30">
        <v>76831</v>
      </c>
      <c r="L690" s="56">
        <f t="shared" si="75"/>
        <v>0</v>
      </c>
      <c r="M690" s="8">
        <f t="shared" si="76"/>
        <v>0</v>
      </c>
      <c r="N690" s="35">
        <v>2.1499999999999999E-4</v>
      </c>
      <c r="O690" s="25">
        <f t="shared" si="80"/>
        <v>0</v>
      </c>
      <c r="P690" s="30">
        <v>1726269</v>
      </c>
      <c r="Q690" s="45">
        <v>888570</v>
      </c>
      <c r="R690" s="50">
        <f t="shared" si="77"/>
        <v>0</v>
      </c>
      <c r="S690" s="4">
        <v>2.41E-4</v>
      </c>
      <c r="T690" s="5">
        <f t="shared" si="78"/>
        <v>0</v>
      </c>
      <c r="U690" s="14">
        <f t="shared" si="79"/>
        <v>0</v>
      </c>
    </row>
    <row r="691" spans="1:21" ht="15.75" x14ac:dyDescent="0.25">
      <c r="A691" s="6" t="s">
        <v>56</v>
      </c>
      <c r="B691" s="10" t="s">
        <v>27</v>
      </c>
      <c r="C691" s="2" t="s">
        <v>30</v>
      </c>
      <c r="D691" s="11">
        <v>523</v>
      </c>
      <c r="E691" s="11">
        <v>9505</v>
      </c>
      <c r="F691" s="38">
        <v>1</v>
      </c>
      <c r="G691" s="42">
        <v>49520505</v>
      </c>
      <c r="H691" s="45">
        <v>23155835</v>
      </c>
      <c r="I691" s="53">
        <f t="shared" si="74"/>
        <v>26364670</v>
      </c>
      <c r="J691" s="30">
        <v>76831</v>
      </c>
      <c r="L691" s="56">
        <f t="shared" si="75"/>
        <v>76831</v>
      </c>
      <c r="M691" s="8">
        <f t="shared" si="76"/>
        <v>26441501</v>
      </c>
      <c r="N691" s="35">
        <v>0</v>
      </c>
      <c r="O691" s="25">
        <f t="shared" si="80"/>
        <v>0</v>
      </c>
      <c r="P691" s="30">
        <v>1726269</v>
      </c>
      <c r="Q691" s="45">
        <v>888570</v>
      </c>
      <c r="R691" s="50">
        <f t="shared" si="77"/>
        <v>837699</v>
      </c>
      <c r="S691" s="4">
        <v>0</v>
      </c>
      <c r="T691" s="5">
        <f t="shared" si="78"/>
        <v>0</v>
      </c>
      <c r="U691" s="14">
        <f t="shared" si="79"/>
        <v>0</v>
      </c>
    </row>
    <row r="692" spans="1:21" ht="15.75" x14ac:dyDescent="0.25">
      <c r="A692" s="6" t="s">
        <v>56</v>
      </c>
      <c r="B692" s="10" t="s">
        <v>27</v>
      </c>
      <c r="C692" s="2" t="s">
        <v>31</v>
      </c>
      <c r="D692" s="11">
        <v>523</v>
      </c>
      <c r="E692" s="11">
        <v>9505</v>
      </c>
      <c r="F692" s="38">
        <v>1</v>
      </c>
      <c r="G692" s="42">
        <v>49520505</v>
      </c>
      <c r="H692" s="45">
        <v>23155835</v>
      </c>
      <c r="I692" s="53">
        <f t="shared" si="74"/>
        <v>26364670</v>
      </c>
      <c r="J692" s="30">
        <v>76831</v>
      </c>
      <c r="L692" s="56">
        <f t="shared" si="75"/>
        <v>76831</v>
      </c>
      <c r="M692" s="8">
        <f t="shared" si="76"/>
        <v>26441501</v>
      </c>
      <c r="N692" s="35">
        <v>1.6000000000000001E-4</v>
      </c>
      <c r="O692" s="25">
        <f t="shared" si="80"/>
        <v>4230.6401599999999</v>
      </c>
      <c r="P692" s="30">
        <v>1726269</v>
      </c>
      <c r="Q692" s="45">
        <v>888570</v>
      </c>
      <c r="R692" s="50">
        <f t="shared" si="77"/>
        <v>837699</v>
      </c>
      <c r="S692" s="4">
        <v>1.76E-4</v>
      </c>
      <c r="T692" s="5">
        <f t="shared" si="78"/>
        <v>147.435024</v>
      </c>
      <c r="U692" s="14">
        <f t="shared" si="79"/>
        <v>4378.0751840000003</v>
      </c>
    </row>
    <row r="693" spans="1:21" ht="15.75" x14ac:dyDescent="0.25">
      <c r="A693" s="6" t="s">
        <v>56</v>
      </c>
      <c r="B693" s="10" t="s">
        <v>27</v>
      </c>
      <c r="C693" s="2" t="s">
        <v>47</v>
      </c>
      <c r="D693" s="11">
        <v>523</v>
      </c>
      <c r="E693" s="11">
        <v>9505</v>
      </c>
      <c r="F693" s="38">
        <v>1</v>
      </c>
      <c r="G693" s="42">
        <v>49520505</v>
      </c>
      <c r="H693" s="45">
        <v>23155835</v>
      </c>
      <c r="I693" s="53">
        <f t="shared" si="74"/>
        <v>26364670</v>
      </c>
      <c r="J693" s="30">
        <v>76831</v>
      </c>
      <c r="L693" s="56">
        <f t="shared" si="75"/>
        <v>76831</v>
      </c>
      <c r="M693" s="8">
        <f t="shared" si="76"/>
        <v>26441501</v>
      </c>
      <c r="N693" s="35">
        <v>0</v>
      </c>
      <c r="O693" s="25">
        <f t="shared" si="80"/>
        <v>0</v>
      </c>
      <c r="P693" s="30">
        <v>1726269</v>
      </c>
      <c r="Q693" s="45">
        <v>888570</v>
      </c>
      <c r="R693" s="50">
        <f t="shared" si="77"/>
        <v>837699</v>
      </c>
      <c r="S693" s="4">
        <v>0</v>
      </c>
      <c r="T693" s="5">
        <f t="shared" si="78"/>
        <v>0</v>
      </c>
      <c r="U693" s="14">
        <f t="shared" si="79"/>
        <v>0</v>
      </c>
    </row>
    <row r="694" spans="1:21" ht="15.75" x14ac:dyDescent="0.25">
      <c r="A694" s="6" t="s">
        <v>56</v>
      </c>
      <c r="B694" s="10" t="s">
        <v>27</v>
      </c>
      <c r="C694" s="2" t="s">
        <v>187</v>
      </c>
      <c r="D694" s="11">
        <v>523</v>
      </c>
      <c r="E694" s="11">
        <v>9505</v>
      </c>
      <c r="F694" s="38">
        <v>1</v>
      </c>
      <c r="G694" s="42">
        <v>49520505</v>
      </c>
      <c r="H694" s="45">
        <v>23155835</v>
      </c>
      <c r="I694" s="53">
        <f t="shared" si="74"/>
        <v>26364670</v>
      </c>
      <c r="J694" s="30">
        <v>76831</v>
      </c>
      <c r="L694" s="56">
        <f t="shared" si="75"/>
        <v>76831</v>
      </c>
      <c r="M694" s="8">
        <f t="shared" si="76"/>
        <v>26441501</v>
      </c>
      <c r="N694" s="35">
        <v>4.6E-5</v>
      </c>
      <c r="O694" s="25">
        <f t="shared" si="80"/>
        <v>1216.3090460000001</v>
      </c>
      <c r="P694" s="30">
        <v>1726269</v>
      </c>
      <c r="Q694" s="45">
        <v>888570</v>
      </c>
      <c r="R694" s="50">
        <f t="shared" si="77"/>
        <v>837699</v>
      </c>
      <c r="S694" s="4">
        <v>2.5999999999999998E-5</v>
      </c>
      <c r="T694" s="5">
        <f t="shared" si="78"/>
        <v>21.780173999999999</v>
      </c>
      <c r="U694" s="14">
        <f t="shared" si="79"/>
        <v>1238.0892200000001</v>
      </c>
    </row>
    <row r="695" spans="1:21" ht="15.75" x14ac:dyDescent="0.25">
      <c r="A695" s="6" t="s">
        <v>56</v>
      </c>
      <c r="B695" s="2" t="s">
        <v>28</v>
      </c>
      <c r="C695" s="2" t="s">
        <v>64</v>
      </c>
      <c r="D695" s="3">
        <v>525</v>
      </c>
      <c r="E695" s="3">
        <v>8031</v>
      </c>
      <c r="F695" s="38">
        <v>0.9</v>
      </c>
      <c r="G695" s="42">
        <v>11861705</v>
      </c>
      <c r="H695" s="46">
        <v>8781179</v>
      </c>
      <c r="I695" s="53">
        <f t="shared" si="74"/>
        <v>2772473.4</v>
      </c>
      <c r="J695" s="30">
        <v>81600</v>
      </c>
      <c r="L695" s="56">
        <f t="shared" si="75"/>
        <v>73440</v>
      </c>
      <c r="M695" s="8">
        <f t="shared" si="76"/>
        <v>2845913.4</v>
      </c>
      <c r="N695" s="35">
        <v>1.4239999999999999E-3</v>
      </c>
      <c r="O695" s="25">
        <f t="shared" si="80"/>
        <v>4052.5806815999995</v>
      </c>
      <c r="P695" s="30">
        <v>3005365</v>
      </c>
      <c r="Q695" s="45">
        <v>0</v>
      </c>
      <c r="R695" s="50">
        <f t="shared" si="77"/>
        <v>2704828.5</v>
      </c>
      <c r="S695" s="4">
        <v>1.72E-3</v>
      </c>
      <c r="T695" s="5">
        <f t="shared" si="78"/>
        <v>4652.3050199999998</v>
      </c>
      <c r="U695" s="14">
        <f t="shared" si="79"/>
        <v>8704.8857016000002</v>
      </c>
    </row>
    <row r="696" spans="1:21" ht="15.75" x14ac:dyDescent="0.25">
      <c r="A696" s="6" t="s">
        <v>56</v>
      </c>
      <c r="B696" s="2" t="s">
        <v>28</v>
      </c>
      <c r="C696" s="2" t="s">
        <v>65</v>
      </c>
      <c r="D696" s="3">
        <v>525</v>
      </c>
      <c r="E696" s="3">
        <v>8031</v>
      </c>
      <c r="F696" s="38">
        <v>0.9</v>
      </c>
      <c r="G696" s="42">
        <v>11861705</v>
      </c>
      <c r="H696" s="46">
        <v>8781179</v>
      </c>
      <c r="I696" s="53">
        <f t="shared" si="74"/>
        <v>2772473.4</v>
      </c>
      <c r="J696" s="30">
        <v>81600</v>
      </c>
      <c r="L696" s="56">
        <f t="shared" si="75"/>
        <v>73440</v>
      </c>
      <c r="M696" s="8">
        <f t="shared" si="76"/>
        <v>2845913.4</v>
      </c>
      <c r="N696" s="35">
        <v>1.4100000000000001E-4</v>
      </c>
      <c r="O696" s="25">
        <f t="shared" si="80"/>
        <v>401.2737894</v>
      </c>
      <c r="P696" s="30">
        <v>3005365</v>
      </c>
      <c r="Q696" s="45">
        <v>0</v>
      </c>
      <c r="R696" s="50">
        <f t="shared" si="77"/>
        <v>2704828.5</v>
      </c>
      <c r="S696" s="4">
        <v>1.85E-4</v>
      </c>
      <c r="T696" s="5">
        <f t="shared" si="78"/>
        <v>500.39327249999997</v>
      </c>
      <c r="U696" s="14">
        <f t="shared" si="79"/>
        <v>901.66706189999991</v>
      </c>
    </row>
    <row r="697" spans="1:21" ht="15.75" x14ac:dyDescent="0.25">
      <c r="A697" s="6" t="s">
        <v>56</v>
      </c>
      <c r="B697" s="2" t="s">
        <v>28</v>
      </c>
      <c r="C697" s="2" t="s">
        <v>66</v>
      </c>
      <c r="D697" s="3">
        <v>525</v>
      </c>
      <c r="E697" s="3">
        <v>8031</v>
      </c>
      <c r="F697" s="38">
        <v>0.9</v>
      </c>
      <c r="G697" s="42">
        <v>11861705</v>
      </c>
      <c r="H697" s="46">
        <v>8781179</v>
      </c>
      <c r="I697" s="53">
        <f t="shared" si="74"/>
        <v>2772473.4</v>
      </c>
      <c r="J697" s="30">
        <v>81600</v>
      </c>
      <c r="L697" s="56">
        <f t="shared" si="75"/>
        <v>73440</v>
      </c>
      <c r="M697" s="8">
        <f t="shared" si="76"/>
        <v>2845913.4</v>
      </c>
      <c r="N697" s="35">
        <v>4.7399999999999997E-4</v>
      </c>
      <c r="O697" s="25">
        <f t="shared" si="80"/>
        <v>1348.9629516</v>
      </c>
      <c r="P697" s="30">
        <v>3005365</v>
      </c>
      <c r="Q697" s="45">
        <v>0</v>
      </c>
      <c r="R697" s="50">
        <f t="shared" si="77"/>
        <v>2704828.5</v>
      </c>
      <c r="S697" s="4">
        <v>4.5800000000000002E-4</v>
      </c>
      <c r="T697" s="5">
        <f t="shared" si="78"/>
        <v>1238.811453</v>
      </c>
      <c r="U697" s="14">
        <f t="shared" si="79"/>
        <v>2587.7744045999998</v>
      </c>
    </row>
    <row r="698" spans="1:21" ht="15.75" x14ac:dyDescent="0.25">
      <c r="A698" s="6" t="s">
        <v>56</v>
      </c>
      <c r="B698" s="2" t="s">
        <v>28</v>
      </c>
      <c r="C698" s="2" t="s">
        <v>75</v>
      </c>
      <c r="D698" s="3">
        <v>525</v>
      </c>
      <c r="E698" s="3">
        <v>8031</v>
      </c>
      <c r="F698" s="38">
        <v>0.9</v>
      </c>
      <c r="G698" s="42">
        <v>11861705</v>
      </c>
      <c r="H698" s="46">
        <v>8781179</v>
      </c>
      <c r="I698" s="53">
        <f t="shared" si="74"/>
        <v>2772473.4</v>
      </c>
      <c r="J698" s="30">
        <v>81600</v>
      </c>
      <c r="L698" s="56">
        <f t="shared" si="75"/>
        <v>73440</v>
      </c>
      <c r="M698" s="8">
        <f t="shared" si="76"/>
        <v>2845913.4</v>
      </c>
      <c r="N698" s="35">
        <v>7.4250000000000002E-3</v>
      </c>
      <c r="O698" s="25">
        <f t="shared" si="80"/>
        <v>21130.906995000001</v>
      </c>
      <c r="P698" s="30">
        <v>3005365</v>
      </c>
      <c r="Q698" s="45">
        <v>0</v>
      </c>
      <c r="R698" s="50">
        <f t="shared" si="77"/>
        <v>2704828.5</v>
      </c>
      <c r="S698" s="4">
        <v>7.8079999999999998E-3</v>
      </c>
      <c r="T698" s="5">
        <f t="shared" si="78"/>
        <v>21119.300928000001</v>
      </c>
      <c r="U698" s="14">
        <f t="shared" si="79"/>
        <v>42250.207923000002</v>
      </c>
    </row>
    <row r="699" spans="1:21" ht="15.75" x14ac:dyDescent="0.25">
      <c r="A699" s="6" t="s">
        <v>56</v>
      </c>
      <c r="B699" s="2" t="s">
        <v>28</v>
      </c>
      <c r="C699" s="2" t="s">
        <v>67</v>
      </c>
      <c r="D699" s="3">
        <v>525</v>
      </c>
      <c r="E699" s="3">
        <v>8031</v>
      </c>
      <c r="F699" s="38">
        <v>0.9</v>
      </c>
      <c r="G699" s="42">
        <v>11861705</v>
      </c>
      <c r="H699" s="46">
        <v>8781179</v>
      </c>
      <c r="I699" s="53">
        <f t="shared" si="74"/>
        <v>2772473.4</v>
      </c>
      <c r="J699" s="30">
        <v>81600</v>
      </c>
      <c r="L699" s="56">
        <f t="shared" si="75"/>
        <v>73440</v>
      </c>
      <c r="M699" s="8">
        <f t="shared" si="76"/>
        <v>2845913.4</v>
      </c>
      <c r="N699" s="35">
        <v>0</v>
      </c>
      <c r="O699" s="25">
        <f t="shared" si="80"/>
        <v>0</v>
      </c>
      <c r="P699" s="30">
        <v>3005365</v>
      </c>
      <c r="Q699" s="45">
        <v>0</v>
      </c>
      <c r="R699" s="50">
        <f t="shared" si="77"/>
        <v>2704828.5</v>
      </c>
      <c r="S699" s="4">
        <v>0</v>
      </c>
      <c r="T699" s="5">
        <f t="shared" si="78"/>
        <v>0</v>
      </c>
      <c r="U699" s="14">
        <f t="shared" si="79"/>
        <v>0</v>
      </c>
    </row>
    <row r="700" spans="1:21" ht="15.75" x14ac:dyDescent="0.25">
      <c r="A700" s="6" t="s">
        <v>56</v>
      </c>
      <c r="B700" s="2" t="s">
        <v>28</v>
      </c>
      <c r="C700" s="2" t="s">
        <v>68</v>
      </c>
      <c r="D700" s="3">
        <v>525</v>
      </c>
      <c r="E700" s="3">
        <v>8031</v>
      </c>
      <c r="F700" s="38">
        <v>0</v>
      </c>
      <c r="G700" s="42">
        <v>11861705</v>
      </c>
      <c r="H700" s="46">
        <v>8781179</v>
      </c>
      <c r="I700" s="53">
        <f t="shared" si="74"/>
        <v>0</v>
      </c>
      <c r="J700" s="30">
        <v>81600</v>
      </c>
      <c r="L700" s="56">
        <f t="shared" si="75"/>
        <v>0</v>
      </c>
      <c r="M700" s="8">
        <f t="shared" si="76"/>
        <v>0</v>
      </c>
      <c r="N700" s="35">
        <v>8.3999999999999995E-5</v>
      </c>
      <c r="O700" s="25">
        <f t="shared" si="80"/>
        <v>0</v>
      </c>
      <c r="P700" s="30">
        <v>3005365</v>
      </c>
      <c r="Q700" s="45">
        <v>0</v>
      </c>
      <c r="R700" s="50">
        <f t="shared" si="77"/>
        <v>0</v>
      </c>
      <c r="S700" s="4">
        <v>9.3999999999999994E-5</v>
      </c>
      <c r="T700" s="5">
        <f t="shared" si="78"/>
        <v>0</v>
      </c>
      <c r="U700" s="14">
        <f t="shared" si="79"/>
        <v>0</v>
      </c>
    </row>
    <row r="701" spans="1:21" ht="15.75" x14ac:dyDescent="0.25">
      <c r="A701" s="6" t="s">
        <v>56</v>
      </c>
      <c r="B701" s="2" t="s">
        <v>28</v>
      </c>
      <c r="C701" s="2" t="s">
        <v>69</v>
      </c>
      <c r="D701" s="3">
        <v>525</v>
      </c>
      <c r="E701" s="3">
        <v>8031</v>
      </c>
      <c r="F701" s="38">
        <v>0</v>
      </c>
      <c r="G701" s="42">
        <v>11861705</v>
      </c>
      <c r="H701" s="46">
        <v>8781179</v>
      </c>
      <c r="I701" s="53">
        <f t="shared" si="74"/>
        <v>0</v>
      </c>
      <c r="J701" s="30">
        <v>81600</v>
      </c>
      <c r="L701" s="56">
        <f t="shared" si="75"/>
        <v>0</v>
      </c>
      <c r="M701" s="8">
        <f t="shared" si="76"/>
        <v>0</v>
      </c>
      <c r="N701" s="35">
        <v>1.3200000000000001E-4</v>
      </c>
      <c r="O701" s="25">
        <f t="shared" si="80"/>
        <v>0</v>
      </c>
      <c r="P701" s="30">
        <v>3005365</v>
      </c>
      <c r="Q701" s="45">
        <v>0</v>
      </c>
      <c r="R701" s="50">
        <f t="shared" si="77"/>
        <v>0</v>
      </c>
      <c r="S701" s="4">
        <v>1.46E-4</v>
      </c>
      <c r="T701" s="5">
        <f t="shared" si="78"/>
        <v>0</v>
      </c>
      <c r="U701" s="14">
        <f t="shared" si="79"/>
        <v>0</v>
      </c>
    </row>
    <row r="702" spans="1:21" ht="15.75" x14ac:dyDescent="0.25">
      <c r="A702" s="6" t="s">
        <v>56</v>
      </c>
      <c r="B702" s="2" t="s">
        <v>28</v>
      </c>
      <c r="C702" s="2" t="s">
        <v>76</v>
      </c>
      <c r="D702" s="3">
        <v>525</v>
      </c>
      <c r="E702" s="3">
        <v>8031</v>
      </c>
      <c r="F702" s="38">
        <v>0</v>
      </c>
      <c r="G702" s="42">
        <v>11861705</v>
      </c>
      <c r="H702" s="46">
        <v>8781179</v>
      </c>
      <c r="I702" s="53">
        <f t="shared" si="74"/>
        <v>0</v>
      </c>
      <c r="J702" s="30">
        <v>81600</v>
      </c>
      <c r="L702" s="56">
        <f t="shared" si="75"/>
        <v>0</v>
      </c>
      <c r="M702" s="8">
        <f t="shared" si="76"/>
        <v>0</v>
      </c>
      <c r="N702" s="35">
        <v>2.6699999999999998E-4</v>
      </c>
      <c r="O702" s="25">
        <f t="shared" si="80"/>
        <v>0</v>
      </c>
      <c r="P702" s="30">
        <v>3005365</v>
      </c>
      <c r="Q702" s="45">
        <v>0</v>
      </c>
      <c r="R702" s="50">
        <f t="shared" si="77"/>
        <v>0</v>
      </c>
      <c r="S702" s="4">
        <v>2.9500000000000001E-4</v>
      </c>
      <c r="T702" s="5">
        <f t="shared" si="78"/>
        <v>0</v>
      </c>
      <c r="U702" s="14">
        <f t="shared" si="79"/>
        <v>0</v>
      </c>
    </row>
    <row r="703" spans="1:21" ht="15.75" x14ac:dyDescent="0.25">
      <c r="A703" s="6" t="s">
        <v>56</v>
      </c>
      <c r="B703" s="2" t="s">
        <v>28</v>
      </c>
      <c r="C703" s="2" t="s">
        <v>70</v>
      </c>
      <c r="D703" s="3">
        <v>525</v>
      </c>
      <c r="E703" s="3">
        <v>8031</v>
      </c>
      <c r="F703" s="38">
        <v>0</v>
      </c>
      <c r="G703" s="42">
        <v>11861705</v>
      </c>
      <c r="H703" s="46">
        <v>8781179</v>
      </c>
      <c r="I703" s="53">
        <f t="shared" si="74"/>
        <v>0</v>
      </c>
      <c r="J703" s="30">
        <v>81600</v>
      </c>
      <c r="L703" s="56">
        <f t="shared" si="75"/>
        <v>0</v>
      </c>
      <c r="M703" s="8">
        <f t="shared" si="76"/>
        <v>0</v>
      </c>
      <c r="N703" s="35">
        <v>5.0299999999999997E-4</v>
      </c>
      <c r="O703" s="25">
        <f t="shared" si="80"/>
        <v>0</v>
      </c>
      <c r="P703" s="30">
        <v>3005365</v>
      </c>
      <c r="Q703" s="45">
        <v>0</v>
      </c>
      <c r="R703" s="50">
        <f t="shared" si="77"/>
        <v>0</v>
      </c>
      <c r="S703" s="4">
        <v>5.6400000000000005E-4</v>
      </c>
      <c r="T703" s="5">
        <f t="shared" si="78"/>
        <v>0</v>
      </c>
      <c r="U703" s="14">
        <f t="shared" si="79"/>
        <v>0</v>
      </c>
    </row>
    <row r="704" spans="1:21" ht="15.75" x14ac:dyDescent="0.25">
      <c r="A704" s="6" t="s">
        <v>56</v>
      </c>
      <c r="B704" s="2" t="s">
        <v>28</v>
      </c>
      <c r="C704" s="2" t="s">
        <v>77</v>
      </c>
      <c r="D704" s="3">
        <v>525</v>
      </c>
      <c r="E704" s="3">
        <v>8031</v>
      </c>
      <c r="F704" s="38">
        <v>0.9</v>
      </c>
      <c r="G704" s="42">
        <v>11861705</v>
      </c>
      <c r="H704" s="46">
        <v>8781179</v>
      </c>
      <c r="I704" s="53">
        <f t="shared" si="74"/>
        <v>2772473.4</v>
      </c>
      <c r="J704" s="30">
        <v>81600</v>
      </c>
      <c r="L704" s="56">
        <f t="shared" si="75"/>
        <v>73440</v>
      </c>
      <c r="M704" s="8">
        <f t="shared" si="76"/>
        <v>2845913.4</v>
      </c>
      <c r="N704" s="35">
        <v>2.3969999999999998E-3</v>
      </c>
      <c r="O704" s="25">
        <f t="shared" si="80"/>
        <v>6821.6544197999992</v>
      </c>
      <c r="P704" s="30">
        <v>3005365</v>
      </c>
      <c r="Q704" s="45">
        <v>0</v>
      </c>
      <c r="R704" s="50">
        <f t="shared" si="77"/>
        <v>2704828.5</v>
      </c>
      <c r="S704" s="4">
        <v>2.6510000000000001E-3</v>
      </c>
      <c r="T704" s="5">
        <f t="shared" si="78"/>
        <v>7170.5003535000005</v>
      </c>
      <c r="U704" s="14">
        <f t="shared" si="79"/>
        <v>13992.154773300001</v>
      </c>
    </row>
    <row r="705" spans="1:21" ht="15.75" x14ac:dyDescent="0.25">
      <c r="A705" s="6" t="s">
        <v>56</v>
      </c>
      <c r="B705" s="2" t="s">
        <v>28</v>
      </c>
      <c r="C705" s="2" t="s">
        <v>71</v>
      </c>
      <c r="D705" s="3">
        <v>525</v>
      </c>
      <c r="E705" s="3">
        <v>8031</v>
      </c>
      <c r="F705" s="38">
        <v>0.9</v>
      </c>
      <c r="G705" s="42">
        <v>11861705</v>
      </c>
      <c r="H705" s="46">
        <v>8781179</v>
      </c>
      <c r="I705" s="53">
        <f t="shared" si="74"/>
        <v>2772473.4</v>
      </c>
      <c r="J705" s="30">
        <v>81600</v>
      </c>
      <c r="L705" s="56">
        <f t="shared" si="75"/>
        <v>73440</v>
      </c>
      <c r="M705" s="8">
        <f t="shared" si="76"/>
        <v>2845913.4</v>
      </c>
      <c r="N705" s="35">
        <v>8.2000000000000001E-5</v>
      </c>
      <c r="O705" s="25">
        <f t="shared" si="80"/>
        <v>233.36489879999999</v>
      </c>
      <c r="P705" s="30">
        <v>3005365</v>
      </c>
      <c r="Q705" s="45">
        <v>0</v>
      </c>
      <c r="R705" s="50">
        <f t="shared" si="77"/>
        <v>2704828.5</v>
      </c>
      <c r="S705" s="4">
        <v>9.2E-5</v>
      </c>
      <c r="T705" s="5">
        <f t="shared" si="78"/>
        <v>248.844222</v>
      </c>
      <c r="U705" s="14">
        <f t="shared" si="79"/>
        <v>482.20912079999999</v>
      </c>
    </row>
    <row r="706" spans="1:21" ht="15.75" x14ac:dyDescent="0.25">
      <c r="A706" s="6" t="s">
        <v>56</v>
      </c>
      <c r="B706" s="2" t="s">
        <v>28</v>
      </c>
      <c r="C706" s="2" t="s">
        <v>84</v>
      </c>
      <c r="D706" s="3">
        <v>525</v>
      </c>
      <c r="E706" s="3">
        <v>8031</v>
      </c>
      <c r="F706" s="38">
        <v>0.9</v>
      </c>
      <c r="G706" s="42">
        <v>11861705</v>
      </c>
      <c r="H706" s="46">
        <v>8781179</v>
      </c>
      <c r="I706" s="53">
        <f t="shared" si="74"/>
        <v>2772473.4</v>
      </c>
      <c r="J706" s="30">
        <v>81600</v>
      </c>
      <c r="L706" s="56">
        <f t="shared" si="75"/>
        <v>73440</v>
      </c>
      <c r="M706" s="8">
        <f t="shared" si="76"/>
        <v>2845913.4</v>
      </c>
      <c r="N706" s="35">
        <v>0</v>
      </c>
      <c r="O706" s="25">
        <f t="shared" si="80"/>
        <v>0</v>
      </c>
      <c r="P706" s="30">
        <v>3005365</v>
      </c>
      <c r="Q706" s="45">
        <v>0</v>
      </c>
      <c r="R706" s="50">
        <f t="shared" si="77"/>
        <v>2704828.5</v>
      </c>
      <c r="S706" s="4">
        <v>0</v>
      </c>
      <c r="T706" s="5">
        <f t="shared" si="78"/>
        <v>0</v>
      </c>
      <c r="U706" s="14">
        <f t="shared" si="79"/>
        <v>0</v>
      </c>
    </row>
    <row r="707" spans="1:21" ht="15.75" x14ac:dyDescent="0.25">
      <c r="A707" s="6" t="s">
        <v>56</v>
      </c>
      <c r="B707" s="2" t="s">
        <v>28</v>
      </c>
      <c r="C707" s="2" t="s">
        <v>72</v>
      </c>
      <c r="D707" s="3">
        <v>525</v>
      </c>
      <c r="E707" s="3">
        <v>8031</v>
      </c>
      <c r="F707" s="38">
        <v>0.9</v>
      </c>
      <c r="G707" s="42">
        <v>11861705</v>
      </c>
      <c r="H707" s="46">
        <v>8781179</v>
      </c>
      <c r="I707" s="53">
        <f t="shared" ref="I707:I770" si="81">(G707-H707)*F707</f>
        <v>2772473.4</v>
      </c>
      <c r="J707" s="30">
        <v>81600</v>
      </c>
      <c r="L707" s="56">
        <f t="shared" ref="L707:L770" si="82">(J707-K707)*F707</f>
        <v>73440</v>
      </c>
      <c r="M707" s="8">
        <f t="shared" ref="M707:M770" si="83">(G707-H707+J707-K707)*F707</f>
        <v>2845913.4</v>
      </c>
      <c r="N707" s="35">
        <v>1.36E-4</v>
      </c>
      <c r="O707" s="25">
        <f t="shared" si="80"/>
        <v>387.04422239999997</v>
      </c>
      <c r="P707" s="30">
        <v>3005365</v>
      </c>
      <c r="Q707" s="45">
        <v>0</v>
      </c>
      <c r="R707" s="50">
        <f t="shared" ref="R707:R770" si="84">+(P707-Q707)*F707</f>
        <v>2704828.5</v>
      </c>
      <c r="S707" s="4">
        <v>1.35E-4</v>
      </c>
      <c r="T707" s="5">
        <f t="shared" ref="T707:T770" si="85">R707*S707</f>
        <v>365.15184750000003</v>
      </c>
      <c r="U707" s="14">
        <f t="shared" ref="U707:U770" si="86">+O707+T707</f>
        <v>752.1960699</v>
      </c>
    </row>
    <row r="708" spans="1:21" ht="15.75" x14ac:dyDescent="0.25">
      <c r="A708" s="6" t="s">
        <v>56</v>
      </c>
      <c r="B708" s="2" t="s">
        <v>28</v>
      </c>
      <c r="C708" s="2" t="s">
        <v>73</v>
      </c>
      <c r="D708" s="3">
        <v>525</v>
      </c>
      <c r="E708" s="3">
        <v>8031</v>
      </c>
      <c r="F708" s="38">
        <v>0</v>
      </c>
      <c r="G708" s="42">
        <v>11861705</v>
      </c>
      <c r="H708" s="46">
        <v>8781179</v>
      </c>
      <c r="I708" s="53">
        <f t="shared" si="81"/>
        <v>0</v>
      </c>
      <c r="J708" s="30">
        <v>81600</v>
      </c>
      <c r="L708" s="56">
        <f t="shared" si="82"/>
        <v>0</v>
      </c>
      <c r="M708" s="8">
        <f t="shared" si="83"/>
        <v>0</v>
      </c>
      <c r="N708" s="35">
        <v>1.2E-5</v>
      </c>
      <c r="O708" s="25">
        <f t="shared" si="80"/>
        <v>0</v>
      </c>
      <c r="P708" s="30">
        <v>3005365</v>
      </c>
      <c r="Q708" s="45">
        <v>0</v>
      </c>
      <c r="R708" s="50">
        <f t="shared" si="84"/>
        <v>0</v>
      </c>
      <c r="S708" s="4">
        <v>1.2E-5</v>
      </c>
      <c r="T708" s="5">
        <f t="shared" si="85"/>
        <v>0</v>
      </c>
      <c r="U708" s="14">
        <f t="shared" si="86"/>
        <v>0</v>
      </c>
    </row>
    <row r="709" spans="1:21" ht="15.75" x14ac:dyDescent="0.25">
      <c r="A709" s="6" t="s">
        <v>56</v>
      </c>
      <c r="B709" s="2" t="s">
        <v>28</v>
      </c>
      <c r="C709" s="2" t="s">
        <v>74</v>
      </c>
      <c r="D709" s="3">
        <v>525</v>
      </c>
      <c r="E709" s="3">
        <v>8031</v>
      </c>
      <c r="F709" s="38">
        <v>0</v>
      </c>
      <c r="G709" s="42">
        <v>11861705</v>
      </c>
      <c r="H709" s="46">
        <v>8781179</v>
      </c>
      <c r="I709" s="53">
        <f t="shared" si="81"/>
        <v>0</v>
      </c>
      <c r="J709" s="30">
        <v>81600</v>
      </c>
      <c r="L709" s="56">
        <f t="shared" si="82"/>
        <v>0</v>
      </c>
      <c r="M709" s="8">
        <f t="shared" si="83"/>
        <v>0</v>
      </c>
      <c r="N709" s="35">
        <v>2.14E-4</v>
      </c>
      <c r="O709" s="25">
        <f t="shared" si="80"/>
        <v>0</v>
      </c>
      <c r="P709" s="30">
        <v>3005365</v>
      </c>
      <c r="Q709" s="45">
        <v>0</v>
      </c>
      <c r="R709" s="50">
        <f t="shared" si="84"/>
        <v>0</v>
      </c>
      <c r="S709" s="4">
        <v>2.4000000000000001E-4</v>
      </c>
      <c r="T709" s="5">
        <f t="shared" si="85"/>
        <v>0</v>
      </c>
      <c r="U709" s="14">
        <f t="shared" si="86"/>
        <v>0</v>
      </c>
    </row>
    <row r="710" spans="1:21" ht="15.75" x14ac:dyDescent="0.25">
      <c r="A710" s="6" t="s">
        <v>56</v>
      </c>
      <c r="B710" s="2" t="s">
        <v>28</v>
      </c>
      <c r="C710" s="2" t="s">
        <v>37</v>
      </c>
      <c r="D710" s="3">
        <v>525</v>
      </c>
      <c r="E710" s="3">
        <v>8031</v>
      </c>
      <c r="F710" s="38">
        <v>0</v>
      </c>
      <c r="G710" s="42">
        <v>11861705</v>
      </c>
      <c r="H710" s="46">
        <v>8781179</v>
      </c>
      <c r="I710" s="53">
        <f t="shared" si="81"/>
        <v>0</v>
      </c>
      <c r="J710" s="30">
        <v>81600</v>
      </c>
      <c r="L710" s="56">
        <f t="shared" si="82"/>
        <v>0</v>
      </c>
      <c r="M710" s="8">
        <f t="shared" si="83"/>
        <v>0</v>
      </c>
      <c r="N710" s="35">
        <v>2.1499999999999999E-4</v>
      </c>
      <c r="O710" s="25">
        <f t="shared" si="80"/>
        <v>0</v>
      </c>
      <c r="P710" s="30">
        <v>3005365</v>
      </c>
      <c r="Q710" s="45">
        <v>0</v>
      </c>
      <c r="R710" s="50">
        <f t="shared" si="84"/>
        <v>0</v>
      </c>
      <c r="S710" s="4">
        <v>2.41E-4</v>
      </c>
      <c r="T710" s="5">
        <f t="shared" si="85"/>
        <v>0</v>
      </c>
      <c r="U710" s="14">
        <f t="shared" si="86"/>
        <v>0</v>
      </c>
    </row>
    <row r="711" spans="1:21" ht="15.75" x14ac:dyDescent="0.25">
      <c r="A711" s="6" t="s">
        <v>56</v>
      </c>
      <c r="B711" s="2" t="s">
        <v>28</v>
      </c>
      <c r="C711" s="2" t="s">
        <v>30</v>
      </c>
      <c r="D711" s="3">
        <v>525</v>
      </c>
      <c r="E711" s="3">
        <v>8031</v>
      </c>
      <c r="F711" s="38">
        <v>0.9</v>
      </c>
      <c r="G711" s="42">
        <v>11861705</v>
      </c>
      <c r="H711" s="46">
        <v>8781179</v>
      </c>
      <c r="I711" s="53">
        <f t="shared" si="81"/>
        <v>2772473.4</v>
      </c>
      <c r="J711" s="30">
        <v>81600</v>
      </c>
      <c r="L711" s="56">
        <f t="shared" si="82"/>
        <v>73440</v>
      </c>
      <c r="M711" s="8">
        <f t="shared" si="83"/>
        <v>2845913.4</v>
      </c>
      <c r="N711" s="35">
        <v>0</v>
      </c>
      <c r="O711" s="25">
        <f t="shared" si="80"/>
        <v>0</v>
      </c>
      <c r="P711" s="30">
        <v>3005365</v>
      </c>
      <c r="Q711" s="45">
        <v>0</v>
      </c>
      <c r="R711" s="50">
        <f t="shared" si="84"/>
        <v>2704828.5</v>
      </c>
      <c r="S711" s="4">
        <v>0</v>
      </c>
      <c r="T711" s="5">
        <f t="shared" si="85"/>
        <v>0</v>
      </c>
      <c r="U711" s="14">
        <f t="shared" si="86"/>
        <v>0</v>
      </c>
    </row>
    <row r="712" spans="1:21" ht="15.75" x14ac:dyDescent="0.25">
      <c r="A712" s="6" t="s">
        <v>56</v>
      </c>
      <c r="B712" s="2" t="s">
        <v>28</v>
      </c>
      <c r="C712" s="2" t="s">
        <v>31</v>
      </c>
      <c r="D712" s="3">
        <v>525</v>
      </c>
      <c r="E712" s="3">
        <v>8031</v>
      </c>
      <c r="F712" s="38">
        <v>0.9</v>
      </c>
      <c r="G712" s="42">
        <v>11861705</v>
      </c>
      <c r="H712" s="46">
        <v>8781179</v>
      </c>
      <c r="I712" s="53">
        <f t="shared" si="81"/>
        <v>2772473.4</v>
      </c>
      <c r="J712" s="30">
        <v>81600</v>
      </c>
      <c r="L712" s="56">
        <f t="shared" si="82"/>
        <v>73440</v>
      </c>
      <c r="M712" s="8">
        <f t="shared" si="83"/>
        <v>2845913.4</v>
      </c>
      <c r="N712" s="35">
        <v>1.6000000000000001E-4</v>
      </c>
      <c r="O712" s="25">
        <f t="shared" si="80"/>
        <v>455.34614400000004</v>
      </c>
      <c r="P712" s="30">
        <v>3005365</v>
      </c>
      <c r="Q712" s="45">
        <v>0</v>
      </c>
      <c r="R712" s="50">
        <f t="shared" si="84"/>
        <v>2704828.5</v>
      </c>
      <c r="S712" s="4">
        <v>1.76E-4</v>
      </c>
      <c r="T712" s="5">
        <f t="shared" si="85"/>
        <v>476.04981599999996</v>
      </c>
      <c r="U712" s="14">
        <f t="shared" si="86"/>
        <v>931.39596000000006</v>
      </c>
    </row>
    <row r="713" spans="1:21" ht="15.75" x14ac:dyDescent="0.25">
      <c r="A713" s="6" t="s">
        <v>56</v>
      </c>
      <c r="B713" s="2" t="s">
        <v>28</v>
      </c>
      <c r="C713" s="2" t="s">
        <v>28</v>
      </c>
      <c r="D713" s="3">
        <v>525</v>
      </c>
      <c r="E713" s="3">
        <v>8031</v>
      </c>
      <c r="F713" s="38">
        <v>0.9</v>
      </c>
      <c r="G713" s="42">
        <v>11861705</v>
      </c>
      <c r="H713" s="46">
        <v>8781179</v>
      </c>
      <c r="I713" s="53">
        <f t="shared" si="81"/>
        <v>2772473.4</v>
      </c>
      <c r="J713" s="30">
        <v>81600</v>
      </c>
      <c r="L713" s="56">
        <f t="shared" si="82"/>
        <v>73440</v>
      </c>
      <c r="M713" s="8">
        <f t="shared" si="83"/>
        <v>2845913.4</v>
      </c>
      <c r="N713" s="35">
        <v>0</v>
      </c>
      <c r="O713" s="25">
        <f t="shared" si="80"/>
        <v>0</v>
      </c>
      <c r="P713" s="30">
        <v>3005365</v>
      </c>
      <c r="Q713" s="45">
        <v>0</v>
      </c>
      <c r="R713" s="50">
        <f t="shared" si="84"/>
        <v>2704828.5</v>
      </c>
      <c r="S713" s="4">
        <v>0</v>
      </c>
      <c r="T713" s="5">
        <f t="shared" si="85"/>
        <v>0</v>
      </c>
      <c r="U713" s="14">
        <f t="shared" si="86"/>
        <v>0</v>
      </c>
    </row>
    <row r="714" spans="1:21" ht="15.75" x14ac:dyDescent="0.25">
      <c r="A714" s="6" t="s">
        <v>56</v>
      </c>
      <c r="B714" s="2" t="s">
        <v>28</v>
      </c>
      <c r="C714" s="2" t="s">
        <v>187</v>
      </c>
      <c r="D714" s="3">
        <v>525</v>
      </c>
      <c r="E714" s="3">
        <v>8031</v>
      </c>
      <c r="F714" s="38">
        <v>0.9</v>
      </c>
      <c r="G714" s="42">
        <v>11861705</v>
      </c>
      <c r="H714" s="46">
        <v>8781179</v>
      </c>
      <c r="I714" s="53">
        <f t="shared" si="81"/>
        <v>2772473.4</v>
      </c>
      <c r="J714" s="30">
        <v>81600</v>
      </c>
      <c r="L714" s="56">
        <f t="shared" si="82"/>
        <v>73440</v>
      </c>
      <c r="M714" s="8">
        <f t="shared" si="83"/>
        <v>2845913.4</v>
      </c>
      <c r="N714" s="35">
        <v>4.6E-5</v>
      </c>
      <c r="O714" s="25">
        <f t="shared" si="80"/>
        <v>130.9120164</v>
      </c>
      <c r="P714" s="30">
        <v>3005365</v>
      </c>
      <c r="Q714" s="45">
        <v>0</v>
      </c>
      <c r="R714" s="50">
        <f t="shared" si="84"/>
        <v>2704828.5</v>
      </c>
      <c r="S714" s="4">
        <v>2.5999999999999998E-5</v>
      </c>
      <c r="T714" s="5">
        <f t="shared" si="85"/>
        <v>70.325541000000001</v>
      </c>
      <c r="U714" s="14">
        <f t="shared" si="86"/>
        <v>201.23755740000001</v>
      </c>
    </row>
    <row r="715" spans="1:21" ht="15.75" x14ac:dyDescent="0.25">
      <c r="A715" s="6" t="s">
        <v>56</v>
      </c>
      <c r="B715" s="2" t="s">
        <v>28</v>
      </c>
      <c r="C715" s="2" t="s">
        <v>64</v>
      </c>
      <c r="D715" s="3">
        <v>526</v>
      </c>
      <c r="E715" s="3">
        <v>9510</v>
      </c>
      <c r="F715" s="38">
        <v>0.9</v>
      </c>
      <c r="G715" s="42">
        <v>12989756</v>
      </c>
      <c r="H715" s="46">
        <v>10677486</v>
      </c>
      <c r="I715" s="53">
        <f t="shared" si="81"/>
        <v>2081043</v>
      </c>
      <c r="J715" s="30">
        <v>61826</v>
      </c>
      <c r="L715" s="56">
        <f t="shared" si="82"/>
        <v>55643.4</v>
      </c>
      <c r="M715" s="8">
        <f t="shared" si="83"/>
        <v>2136686.4</v>
      </c>
      <c r="N715" s="35">
        <v>1.4239999999999999E-3</v>
      </c>
      <c r="O715" s="25">
        <f t="shared" si="80"/>
        <v>3042.6414335999998</v>
      </c>
      <c r="P715" s="30">
        <v>1691648</v>
      </c>
      <c r="Q715" s="45">
        <v>0</v>
      </c>
      <c r="R715" s="50">
        <f t="shared" si="84"/>
        <v>1522483.2</v>
      </c>
      <c r="S715" s="4">
        <v>1.72E-3</v>
      </c>
      <c r="T715" s="5">
        <f t="shared" si="85"/>
        <v>2618.671104</v>
      </c>
      <c r="U715" s="14">
        <f t="shared" si="86"/>
        <v>5661.3125375999998</v>
      </c>
    </row>
    <row r="716" spans="1:21" ht="15.75" x14ac:dyDescent="0.25">
      <c r="A716" s="6" t="s">
        <v>56</v>
      </c>
      <c r="B716" s="2" t="s">
        <v>28</v>
      </c>
      <c r="C716" s="2" t="s">
        <v>65</v>
      </c>
      <c r="D716" s="3">
        <v>526</v>
      </c>
      <c r="E716" s="3">
        <v>9510</v>
      </c>
      <c r="F716" s="38">
        <v>0.9</v>
      </c>
      <c r="G716" s="42">
        <v>12989756</v>
      </c>
      <c r="H716" s="46">
        <v>10677486</v>
      </c>
      <c r="I716" s="53">
        <f t="shared" si="81"/>
        <v>2081043</v>
      </c>
      <c r="J716" s="30">
        <v>61826</v>
      </c>
      <c r="L716" s="56">
        <f t="shared" si="82"/>
        <v>55643.4</v>
      </c>
      <c r="M716" s="8">
        <f t="shared" si="83"/>
        <v>2136686.4</v>
      </c>
      <c r="N716" s="35">
        <v>1.4100000000000001E-4</v>
      </c>
      <c r="O716" s="25">
        <f t="shared" si="80"/>
        <v>301.27278240000004</v>
      </c>
      <c r="P716" s="30">
        <v>1691648</v>
      </c>
      <c r="Q716" s="45">
        <v>0</v>
      </c>
      <c r="R716" s="50">
        <f t="shared" si="84"/>
        <v>1522483.2</v>
      </c>
      <c r="S716" s="4">
        <v>1.85E-4</v>
      </c>
      <c r="T716" s="5">
        <f t="shared" si="85"/>
        <v>281.65939199999997</v>
      </c>
      <c r="U716" s="14">
        <f t="shared" si="86"/>
        <v>582.93217440000001</v>
      </c>
    </row>
    <row r="717" spans="1:21" ht="15.75" x14ac:dyDescent="0.25">
      <c r="A717" s="6" t="s">
        <v>56</v>
      </c>
      <c r="B717" s="2" t="s">
        <v>28</v>
      </c>
      <c r="C717" s="2" t="s">
        <v>66</v>
      </c>
      <c r="D717" s="3">
        <v>526</v>
      </c>
      <c r="E717" s="3">
        <v>9510</v>
      </c>
      <c r="F717" s="38">
        <v>0.9</v>
      </c>
      <c r="G717" s="42">
        <v>12989756</v>
      </c>
      <c r="H717" s="46">
        <v>10677486</v>
      </c>
      <c r="I717" s="53">
        <f t="shared" si="81"/>
        <v>2081043</v>
      </c>
      <c r="J717" s="30">
        <v>61826</v>
      </c>
      <c r="L717" s="56">
        <f t="shared" si="82"/>
        <v>55643.4</v>
      </c>
      <c r="M717" s="8">
        <f t="shared" si="83"/>
        <v>2136686.4</v>
      </c>
      <c r="N717" s="35">
        <v>4.7399999999999997E-4</v>
      </c>
      <c r="O717" s="25">
        <f t="shared" ref="O717:O780" si="87">M717*N717</f>
        <v>1012.7893535999999</v>
      </c>
      <c r="P717" s="30">
        <v>1691648</v>
      </c>
      <c r="Q717" s="45">
        <v>0</v>
      </c>
      <c r="R717" s="50">
        <f t="shared" si="84"/>
        <v>1522483.2</v>
      </c>
      <c r="S717" s="4">
        <v>4.5800000000000002E-4</v>
      </c>
      <c r="T717" s="5">
        <f t="shared" si="85"/>
        <v>697.29730559999996</v>
      </c>
      <c r="U717" s="14">
        <f t="shared" si="86"/>
        <v>1710.0866591999998</v>
      </c>
    </row>
    <row r="718" spans="1:21" ht="15.75" x14ac:dyDescent="0.25">
      <c r="A718" s="6" t="s">
        <v>56</v>
      </c>
      <c r="B718" s="2" t="s">
        <v>28</v>
      </c>
      <c r="C718" s="2" t="s">
        <v>75</v>
      </c>
      <c r="D718" s="3">
        <v>526</v>
      </c>
      <c r="E718" s="3">
        <v>9510</v>
      </c>
      <c r="F718" s="38">
        <v>0.9</v>
      </c>
      <c r="G718" s="42">
        <v>12989756</v>
      </c>
      <c r="H718" s="46">
        <v>10677486</v>
      </c>
      <c r="I718" s="53">
        <f t="shared" si="81"/>
        <v>2081043</v>
      </c>
      <c r="J718" s="30">
        <v>61826</v>
      </c>
      <c r="L718" s="56">
        <f t="shared" si="82"/>
        <v>55643.4</v>
      </c>
      <c r="M718" s="8">
        <f t="shared" si="83"/>
        <v>2136686.4</v>
      </c>
      <c r="N718" s="35">
        <v>7.4250000000000002E-3</v>
      </c>
      <c r="O718" s="25">
        <f t="shared" si="87"/>
        <v>15864.89652</v>
      </c>
      <c r="P718" s="30">
        <v>1691648</v>
      </c>
      <c r="Q718" s="45">
        <v>0</v>
      </c>
      <c r="R718" s="50">
        <f t="shared" si="84"/>
        <v>1522483.2</v>
      </c>
      <c r="S718" s="4">
        <v>7.8079999999999998E-3</v>
      </c>
      <c r="T718" s="5">
        <f t="shared" si="85"/>
        <v>11887.548825599999</v>
      </c>
      <c r="U718" s="14">
        <f t="shared" si="86"/>
        <v>27752.445345599997</v>
      </c>
    </row>
    <row r="719" spans="1:21" ht="15.75" x14ac:dyDescent="0.25">
      <c r="A719" s="6" t="s">
        <v>56</v>
      </c>
      <c r="B719" s="2" t="s">
        <v>28</v>
      </c>
      <c r="C719" s="2" t="s">
        <v>67</v>
      </c>
      <c r="D719" s="3">
        <v>526</v>
      </c>
      <c r="E719" s="3">
        <v>9510</v>
      </c>
      <c r="F719" s="38">
        <v>0.9</v>
      </c>
      <c r="G719" s="42">
        <v>12989756</v>
      </c>
      <c r="H719" s="46">
        <v>10677486</v>
      </c>
      <c r="I719" s="53">
        <f t="shared" si="81"/>
        <v>2081043</v>
      </c>
      <c r="J719" s="30">
        <v>61826</v>
      </c>
      <c r="L719" s="56">
        <f t="shared" si="82"/>
        <v>55643.4</v>
      </c>
      <c r="M719" s="8">
        <f t="shared" si="83"/>
        <v>2136686.4</v>
      </c>
      <c r="N719" s="35">
        <v>0</v>
      </c>
      <c r="O719" s="25">
        <f t="shared" si="87"/>
        <v>0</v>
      </c>
      <c r="P719" s="30">
        <v>1691648</v>
      </c>
      <c r="Q719" s="45">
        <v>0</v>
      </c>
      <c r="R719" s="50">
        <f t="shared" si="84"/>
        <v>1522483.2</v>
      </c>
      <c r="S719" s="4">
        <v>0</v>
      </c>
      <c r="T719" s="5">
        <f t="shared" si="85"/>
        <v>0</v>
      </c>
      <c r="U719" s="14">
        <f t="shared" si="86"/>
        <v>0</v>
      </c>
    </row>
    <row r="720" spans="1:21" ht="15.75" x14ac:dyDescent="0.25">
      <c r="A720" s="6" t="s">
        <v>56</v>
      </c>
      <c r="B720" s="2" t="s">
        <v>28</v>
      </c>
      <c r="C720" s="2" t="s">
        <v>68</v>
      </c>
      <c r="D720" s="3">
        <v>526</v>
      </c>
      <c r="E720" s="3">
        <v>9510</v>
      </c>
      <c r="F720" s="38">
        <v>0</v>
      </c>
      <c r="G720" s="42">
        <v>12989756</v>
      </c>
      <c r="H720" s="46">
        <v>10677486</v>
      </c>
      <c r="I720" s="53">
        <f t="shared" si="81"/>
        <v>0</v>
      </c>
      <c r="J720" s="30">
        <v>61826</v>
      </c>
      <c r="L720" s="56">
        <f t="shared" si="82"/>
        <v>0</v>
      </c>
      <c r="M720" s="8">
        <f t="shared" si="83"/>
        <v>0</v>
      </c>
      <c r="N720" s="35">
        <v>8.3999999999999995E-5</v>
      </c>
      <c r="O720" s="25">
        <f t="shared" si="87"/>
        <v>0</v>
      </c>
      <c r="P720" s="30">
        <v>1691648</v>
      </c>
      <c r="Q720" s="45">
        <v>0</v>
      </c>
      <c r="R720" s="50">
        <f t="shared" si="84"/>
        <v>0</v>
      </c>
      <c r="S720" s="4">
        <v>9.3999999999999994E-5</v>
      </c>
      <c r="T720" s="5">
        <f t="shared" si="85"/>
        <v>0</v>
      </c>
      <c r="U720" s="14">
        <f t="shared" si="86"/>
        <v>0</v>
      </c>
    </row>
    <row r="721" spans="1:21" ht="15.75" x14ac:dyDescent="0.25">
      <c r="A721" s="6" t="s">
        <v>56</v>
      </c>
      <c r="B721" s="2" t="s">
        <v>28</v>
      </c>
      <c r="C721" s="2" t="s">
        <v>69</v>
      </c>
      <c r="D721" s="3">
        <v>526</v>
      </c>
      <c r="E721" s="3">
        <v>9510</v>
      </c>
      <c r="F721" s="38">
        <v>0</v>
      </c>
      <c r="G721" s="42">
        <v>12989756</v>
      </c>
      <c r="H721" s="46">
        <v>10677486</v>
      </c>
      <c r="I721" s="53">
        <f t="shared" si="81"/>
        <v>0</v>
      </c>
      <c r="J721" s="30">
        <v>61826</v>
      </c>
      <c r="L721" s="56">
        <f t="shared" si="82"/>
        <v>0</v>
      </c>
      <c r="M721" s="8">
        <f t="shared" si="83"/>
        <v>0</v>
      </c>
      <c r="N721" s="35">
        <v>1.3200000000000001E-4</v>
      </c>
      <c r="O721" s="25">
        <f t="shared" si="87"/>
        <v>0</v>
      </c>
      <c r="P721" s="30">
        <v>1691648</v>
      </c>
      <c r="Q721" s="45">
        <v>0</v>
      </c>
      <c r="R721" s="50">
        <f t="shared" si="84"/>
        <v>0</v>
      </c>
      <c r="S721" s="4">
        <v>1.46E-4</v>
      </c>
      <c r="T721" s="5">
        <f t="shared" si="85"/>
        <v>0</v>
      </c>
      <c r="U721" s="14">
        <f t="shared" si="86"/>
        <v>0</v>
      </c>
    </row>
    <row r="722" spans="1:21" ht="15.75" x14ac:dyDescent="0.25">
      <c r="A722" s="6" t="s">
        <v>56</v>
      </c>
      <c r="B722" s="2" t="s">
        <v>28</v>
      </c>
      <c r="C722" s="2" t="s">
        <v>76</v>
      </c>
      <c r="D722" s="3">
        <v>526</v>
      </c>
      <c r="E722" s="3">
        <v>9510</v>
      </c>
      <c r="F722" s="38">
        <v>0</v>
      </c>
      <c r="G722" s="42">
        <v>12989756</v>
      </c>
      <c r="H722" s="46">
        <v>10677486</v>
      </c>
      <c r="I722" s="53">
        <f t="shared" si="81"/>
        <v>0</v>
      </c>
      <c r="J722" s="30">
        <v>61826</v>
      </c>
      <c r="L722" s="56">
        <f t="shared" si="82"/>
        <v>0</v>
      </c>
      <c r="M722" s="8">
        <f t="shared" si="83"/>
        <v>0</v>
      </c>
      <c r="N722" s="35">
        <v>2.6699999999999998E-4</v>
      </c>
      <c r="O722" s="25">
        <f t="shared" si="87"/>
        <v>0</v>
      </c>
      <c r="P722" s="30">
        <v>1691648</v>
      </c>
      <c r="Q722" s="45">
        <v>0</v>
      </c>
      <c r="R722" s="50">
        <f t="shared" si="84"/>
        <v>0</v>
      </c>
      <c r="S722" s="4">
        <v>2.9500000000000001E-4</v>
      </c>
      <c r="T722" s="5">
        <f t="shared" si="85"/>
        <v>0</v>
      </c>
      <c r="U722" s="14">
        <f t="shared" si="86"/>
        <v>0</v>
      </c>
    </row>
    <row r="723" spans="1:21" ht="15.75" x14ac:dyDescent="0.25">
      <c r="A723" s="6" t="s">
        <v>56</v>
      </c>
      <c r="B723" s="2" t="s">
        <v>28</v>
      </c>
      <c r="C723" s="2" t="s">
        <v>70</v>
      </c>
      <c r="D723" s="3">
        <v>526</v>
      </c>
      <c r="E723" s="3">
        <v>9510</v>
      </c>
      <c r="F723" s="38">
        <v>0</v>
      </c>
      <c r="G723" s="42">
        <v>12989756</v>
      </c>
      <c r="H723" s="46">
        <v>10677486</v>
      </c>
      <c r="I723" s="53">
        <f t="shared" si="81"/>
        <v>0</v>
      </c>
      <c r="J723" s="30">
        <v>61826</v>
      </c>
      <c r="L723" s="56">
        <f t="shared" si="82"/>
        <v>0</v>
      </c>
      <c r="M723" s="8">
        <f t="shared" si="83"/>
        <v>0</v>
      </c>
      <c r="N723" s="35">
        <v>5.0299999999999997E-4</v>
      </c>
      <c r="O723" s="25">
        <f t="shared" si="87"/>
        <v>0</v>
      </c>
      <c r="P723" s="30">
        <v>1691648</v>
      </c>
      <c r="Q723" s="45">
        <v>0</v>
      </c>
      <c r="R723" s="50">
        <f t="shared" si="84"/>
        <v>0</v>
      </c>
      <c r="S723" s="4">
        <v>5.6400000000000005E-4</v>
      </c>
      <c r="T723" s="5">
        <f t="shared" si="85"/>
        <v>0</v>
      </c>
      <c r="U723" s="14">
        <f t="shared" si="86"/>
        <v>0</v>
      </c>
    </row>
    <row r="724" spans="1:21" ht="15.75" x14ac:dyDescent="0.25">
      <c r="A724" s="6" t="s">
        <v>56</v>
      </c>
      <c r="B724" s="2" t="s">
        <v>28</v>
      </c>
      <c r="C724" s="2" t="s">
        <v>77</v>
      </c>
      <c r="D724" s="3">
        <v>526</v>
      </c>
      <c r="E724" s="3">
        <v>9510</v>
      </c>
      <c r="F724" s="38">
        <v>0.9</v>
      </c>
      <c r="G724" s="42">
        <v>12989756</v>
      </c>
      <c r="H724" s="46">
        <v>10677486</v>
      </c>
      <c r="I724" s="53">
        <f t="shared" si="81"/>
        <v>2081043</v>
      </c>
      <c r="J724" s="30">
        <v>61826</v>
      </c>
      <c r="L724" s="56">
        <f t="shared" si="82"/>
        <v>55643.4</v>
      </c>
      <c r="M724" s="8">
        <f t="shared" si="83"/>
        <v>2136686.4</v>
      </c>
      <c r="N724" s="35">
        <v>2.3969999999999998E-3</v>
      </c>
      <c r="O724" s="25">
        <f t="shared" si="87"/>
        <v>5121.6373007999991</v>
      </c>
      <c r="P724" s="30">
        <v>1691648</v>
      </c>
      <c r="Q724" s="45">
        <v>0</v>
      </c>
      <c r="R724" s="50">
        <f t="shared" si="84"/>
        <v>1522483.2</v>
      </c>
      <c r="S724" s="4">
        <v>2.6510000000000001E-3</v>
      </c>
      <c r="T724" s="5">
        <f t="shared" si="85"/>
        <v>4036.1029632</v>
      </c>
      <c r="U724" s="14">
        <f t="shared" si="86"/>
        <v>9157.740264</v>
      </c>
    </row>
    <row r="725" spans="1:21" ht="15.75" x14ac:dyDescent="0.25">
      <c r="A725" s="6" t="s">
        <v>56</v>
      </c>
      <c r="B725" s="2" t="s">
        <v>28</v>
      </c>
      <c r="C725" s="2" t="s">
        <v>71</v>
      </c>
      <c r="D725" s="3">
        <v>526</v>
      </c>
      <c r="E725" s="3">
        <v>9510</v>
      </c>
      <c r="F725" s="38">
        <v>0.9</v>
      </c>
      <c r="G725" s="42">
        <v>12989756</v>
      </c>
      <c r="H725" s="46">
        <v>10677486</v>
      </c>
      <c r="I725" s="53">
        <f t="shared" si="81"/>
        <v>2081043</v>
      </c>
      <c r="J725" s="30">
        <v>61826</v>
      </c>
      <c r="L725" s="56">
        <f t="shared" si="82"/>
        <v>55643.4</v>
      </c>
      <c r="M725" s="8">
        <f t="shared" si="83"/>
        <v>2136686.4</v>
      </c>
      <c r="N725" s="35">
        <v>8.2000000000000001E-5</v>
      </c>
      <c r="O725" s="25">
        <f t="shared" si="87"/>
        <v>175.2082848</v>
      </c>
      <c r="P725" s="30">
        <v>1691648</v>
      </c>
      <c r="Q725" s="45">
        <v>0</v>
      </c>
      <c r="R725" s="50">
        <f t="shared" si="84"/>
        <v>1522483.2</v>
      </c>
      <c r="S725" s="4">
        <v>9.2E-5</v>
      </c>
      <c r="T725" s="5">
        <f t="shared" si="85"/>
        <v>140.06845440000001</v>
      </c>
      <c r="U725" s="14">
        <f t="shared" si="86"/>
        <v>315.27673920000001</v>
      </c>
    </row>
    <row r="726" spans="1:21" ht="15.75" x14ac:dyDescent="0.25">
      <c r="A726" s="6" t="s">
        <v>56</v>
      </c>
      <c r="B726" s="2" t="s">
        <v>28</v>
      </c>
      <c r="C726" s="2" t="s">
        <v>84</v>
      </c>
      <c r="D726" s="3">
        <v>526</v>
      </c>
      <c r="E726" s="3">
        <v>9510</v>
      </c>
      <c r="F726" s="38">
        <v>0.9</v>
      </c>
      <c r="G726" s="42">
        <v>12989756</v>
      </c>
      <c r="H726" s="46">
        <v>10677486</v>
      </c>
      <c r="I726" s="53">
        <f t="shared" si="81"/>
        <v>2081043</v>
      </c>
      <c r="J726" s="30">
        <v>61826</v>
      </c>
      <c r="L726" s="56">
        <f t="shared" si="82"/>
        <v>55643.4</v>
      </c>
      <c r="M726" s="8">
        <f t="shared" si="83"/>
        <v>2136686.4</v>
      </c>
      <c r="N726" s="35">
        <v>0</v>
      </c>
      <c r="O726" s="25">
        <f t="shared" si="87"/>
        <v>0</v>
      </c>
      <c r="P726" s="30">
        <v>1691648</v>
      </c>
      <c r="Q726" s="45">
        <v>0</v>
      </c>
      <c r="R726" s="50">
        <f t="shared" si="84"/>
        <v>1522483.2</v>
      </c>
      <c r="S726" s="4">
        <v>0</v>
      </c>
      <c r="T726" s="5">
        <f t="shared" si="85"/>
        <v>0</v>
      </c>
      <c r="U726" s="14">
        <f t="shared" si="86"/>
        <v>0</v>
      </c>
    </row>
    <row r="727" spans="1:21" ht="15.75" x14ac:dyDescent="0.25">
      <c r="A727" s="6" t="s">
        <v>56</v>
      </c>
      <c r="B727" s="2" t="s">
        <v>28</v>
      </c>
      <c r="C727" s="2" t="s">
        <v>72</v>
      </c>
      <c r="D727" s="3">
        <v>526</v>
      </c>
      <c r="E727" s="3">
        <v>9510</v>
      </c>
      <c r="F727" s="38">
        <v>0.9</v>
      </c>
      <c r="G727" s="42">
        <v>12989756</v>
      </c>
      <c r="H727" s="46">
        <v>10677486</v>
      </c>
      <c r="I727" s="53">
        <f t="shared" si="81"/>
        <v>2081043</v>
      </c>
      <c r="J727" s="30">
        <v>61826</v>
      </c>
      <c r="L727" s="56">
        <f t="shared" si="82"/>
        <v>55643.4</v>
      </c>
      <c r="M727" s="8">
        <f t="shared" si="83"/>
        <v>2136686.4</v>
      </c>
      <c r="N727" s="35">
        <v>1.36E-4</v>
      </c>
      <c r="O727" s="25">
        <f t="shared" si="87"/>
        <v>290.5893504</v>
      </c>
      <c r="P727" s="30">
        <v>1691648</v>
      </c>
      <c r="Q727" s="45">
        <v>0</v>
      </c>
      <c r="R727" s="50">
        <f t="shared" si="84"/>
        <v>1522483.2</v>
      </c>
      <c r="S727" s="4">
        <v>1.35E-4</v>
      </c>
      <c r="T727" s="5">
        <f t="shared" si="85"/>
        <v>205.53523200000001</v>
      </c>
      <c r="U727" s="14">
        <f t="shared" si="86"/>
        <v>496.12458240000001</v>
      </c>
    </row>
    <row r="728" spans="1:21" ht="15.75" x14ac:dyDescent="0.25">
      <c r="A728" s="6" t="s">
        <v>56</v>
      </c>
      <c r="B728" s="2" t="s">
        <v>28</v>
      </c>
      <c r="C728" s="2" t="s">
        <v>73</v>
      </c>
      <c r="D728" s="3">
        <v>526</v>
      </c>
      <c r="E728" s="3">
        <v>9510</v>
      </c>
      <c r="F728" s="38">
        <v>0</v>
      </c>
      <c r="G728" s="42">
        <v>12989756</v>
      </c>
      <c r="H728" s="46">
        <v>10677486</v>
      </c>
      <c r="I728" s="53">
        <f t="shared" si="81"/>
        <v>0</v>
      </c>
      <c r="J728" s="30">
        <v>61826</v>
      </c>
      <c r="L728" s="56">
        <f t="shared" si="82"/>
        <v>0</v>
      </c>
      <c r="M728" s="8">
        <f t="shared" si="83"/>
        <v>0</v>
      </c>
      <c r="N728" s="35">
        <v>1.2E-5</v>
      </c>
      <c r="O728" s="25">
        <f t="shared" si="87"/>
        <v>0</v>
      </c>
      <c r="P728" s="30">
        <v>1691648</v>
      </c>
      <c r="Q728" s="45">
        <v>0</v>
      </c>
      <c r="R728" s="50">
        <f t="shared" si="84"/>
        <v>0</v>
      </c>
      <c r="S728" s="4">
        <v>1.2E-5</v>
      </c>
      <c r="T728" s="5">
        <f t="shared" si="85"/>
        <v>0</v>
      </c>
      <c r="U728" s="14">
        <f t="shared" si="86"/>
        <v>0</v>
      </c>
    </row>
    <row r="729" spans="1:21" ht="15.75" x14ac:dyDescent="0.25">
      <c r="A729" s="6" t="s">
        <v>56</v>
      </c>
      <c r="B729" s="2" t="s">
        <v>28</v>
      </c>
      <c r="C729" s="2" t="s">
        <v>74</v>
      </c>
      <c r="D729" s="3">
        <v>526</v>
      </c>
      <c r="E729" s="3">
        <v>9510</v>
      </c>
      <c r="F729" s="38">
        <v>0</v>
      </c>
      <c r="G729" s="42">
        <v>12989756</v>
      </c>
      <c r="H729" s="46">
        <v>10677486</v>
      </c>
      <c r="I729" s="53">
        <f t="shared" si="81"/>
        <v>0</v>
      </c>
      <c r="J729" s="30">
        <v>61826</v>
      </c>
      <c r="L729" s="56">
        <f t="shared" si="82"/>
        <v>0</v>
      </c>
      <c r="M729" s="8">
        <f t="shared" si="83"/>
        <v>0</v>
      </c>
      <c r="N729" s="35">
        <v>2.14E-4</v>
      </c>
      <c r="O729" s="25">
        <f t="shared" si="87"/>
        <v>0</v>
      </c>
      <c r="P729" s="30">
        <v>1691648</v>
      </c>
      <c r="Q729" s="45">
        <v>0</v>
      </c>
      <c r="R729" s="50">
        <f t="shared" si="84"/>
        <v>0</v>
      </c>
      <c r="S729" s="4">
        <v>2.4000000000000001E-4</v>
      </c>
      <c r="T729" s="5">
        <f t="shared" si="85"/>
        <v>0</v>
      </c>
      <c r="U729" s="14">
        <f t="shared" si="86"/>
        <v>0</v>
      </c>
    </row>
    <row r="730" spans="1:21" ht="15.75" x14ac:dyDescent="0.25">
      <c r="A730" s="6" t="s">
        <v>56</v>
      </c>
      <c r="B730" s="2" t="s">
        <v>28</v>
      </c>
      <c r="C730" s="2" t="s">
        <v>98</v>
      </c>
      <c r="D730" s="3">
        <v>526</v>
      </c>
      <c r="E730" s="3">
        <v>9510</v>
      </c>
      <c r="F730" s="38">
        <v>0</v>
      </c>
      <c r="G730" s="42">
        <v>12989756</v>
      </c>
      <c r="H730" s="46">
        <v>10677486</v>
      </c>
      <c r="I730" s="53">
        <f t="shared" si="81"/>
        <v>0</v>
      </c>
      <c r="J730" s="30">
        <v>61826</v>
      </c>
      <c r="L730" s="56">
        <f t="shared" si="82"/>
        <v>0</v>
      </c>
      <c r="M730" s="8">
        <f t="shared" si="83"/>
        <v>0</v>
      </c>
      <c r="N730" s="35">
        <v>0</v>
      </c>
      <c r="O730" s="25">
        <f t="shared" si="87"/>
        <v>0</v>
      </c>
      <c r="P730" s="30">
        <v>1691648</v>
      </c>
      <c r="Q730" s="45">
        <v>0</v>
      </c>
      <c r="R730" s="50">
        <f t="shared" si="84"/>
        <v>0</v>
      </c>
      <c r="S730" s="4">
        <v>0</v>
      </c>
      <c r="T730" s="5">
        <f t="shared" si="85"/>
        <v>0</v>
      </c>
      <c r="U730" s="14">
        <f t="shared" si="86"/>
        <v>0</v>
      </c>
    </row>
    <row r="731" spans="1:21" ht="15.75" x14ac:dyDescent="0.25">
      <c r="A731" s="6" t="s">
        <v>56</v>
      </c>
      <c r="B731" s="2" t="s">
        <v>28</v>
      </c>
      <c r="C731" s="2" t="s">
        <v>37</v>
      </c>
      <c r="D731" s="3">
        <v>526</v>
      </c>
      <c r="E731" s="3">
        <v>9510</v>
      </c>
      <c r="F731" s="38">
        <v>0</v>
      </c>
      <c r="G731" s="42">
        <v>12989756</v>
      </c>
      <c r="H731" s="46">
        <v>10677486</v>
      </c>
      <c r="I731" s="53">
        <f t="shared" si="81"/>
        <v>0</v>
      </c>
      <c r="J731" s="30">
        <v>61826</v>
      </c>
      <c r="L731" s="56">
        <f t="shared" si="82"/>
        <v>0</v>
      </c>
      <c r="M731" s="8">
        <f t="shared" si="83"/>
        <v>0</v>
      </c>
      <c r="N731" s="35">
        <v>2.1499999999999999E-4</v>
      </c>
      <c r="O731" s="25">
        <f t="shared" si="87"/>
        <v>0</v>
      </c>
      <c r="P731" s="30">
        <v>1691648</v>
      </c>
      <c r="Q731" s="45">
        <v>0</v>
      </c>
      <c r="R731" s="50">
        <f t="shared" si="84"/>
        <v>0</v>
      </c>
      <c r="S731" s="4">
        <v>2.41E-4</v>
      </c>
      <c r="T731" s="5">
        <f t="shared" si="85"/>
        <v>0</v>
      </c>
      <c r="U731" s="14">
        <f t="shared" si="86"/>
        <v>0</v>
      </c>
    </row>
    <row r="732" spans="1:21" ht="15.75" x14ac:dyDescent="0.25">
      <c r="A732" s="6" t="s">
        <v>56</v>
      </c>
      <c r="B732" s="2" t="s">
        <v>28</v>
      </c>
      <c r="C732" s="2" t="s">
        <v>30</v>
      </c>
      <c r="D732" s="3">
        <v>526</v>
      </c>
      <c r="E732" s="3">
        <v>9510</v>
      </c>
      <c r="F732" s="38">
        <v>0.9</v>
      </c>
      <c r="G732" s="42">
        <v>12989756</v>
      </c>
      <c r="H732" s="46">
        <v>10677486</v>
      </c>
      <c r="I732" s="53">
        <f t="shared" si="81"/>
        <v>2081043</v>
      </c>
      <c r="J732" s="30">
        <v>61826</v>
      </c>
      <c r="L732" s="56">
        <f t="shared" si="82"/>
        <v>55643.4</v>
      </c>
      <c r="M732" s="8">
        <f t="shared" si="83"/>
        <v>2136686.4</v>
      </c>
      <c r="N732" s="35">
        <v>0</v>
      </c>
      <c r="O732" s="25">
        <f t="shared" si="87"/>
        <v>0</v>
      </c>
      <c r="P732" s="30">
        <v>1691648</v>
      </c>
      <c r="Q732" s="45">
        <v>0</v>
      </c>
      <c r="R732" s="50">
        <f t="shared" si="84"/>
        <v>1522483.2</v>
      </c>
      <c r="S732" s="4">
        <v>0</v>
      </c>
      <c r="T732" s="5">
        <f t="shared" si="85"/>
        <v>0</v>
      </c>
      <c r="U732" s="14">
        <f t="shared" si="86"/>
        <v>0</v>
      </c>
    </row>
    <row r="733" spans="1:21" ht="15.75" x14ac:dyDescent="0.25">
      <c r="A733" s="6" t="s">
        <v>56</v>
      </c>
      <c r="B733" s="2" t="s">
        <v>28</v>
      </c>
      <c r="C733" s="2" t="s">
        <v>31</v>
      </c>
      <c r="D733" s="3">
        <v>526</v>
      </c>
      <c r="E733" s="3">
        <v>9510</v>
      </c>
      <c r="F733" s="38">
        <v>0.9</v>
      </c>
      <c r="G733" s="42">
        <v>12989756</v>
      </c>
      <c r="H733" s="46">
        <v>10677486</v>
      </c>
      <c r="I733" s="53">
        <f t="shared" si="81"/>
        <v>2081043</v>
      </c>
      <c r="J733" s="30">
        <v>61826</v>
      </c>
      <c r="L733" s="56">
        <f t="shared" si="82"/>
        <v>55643.4</v>
      </c>
      <c r="M733" s="8">
        <f t="shared" si="83"/>
        <v>2136686.4</v>
      </c>
      <c r="N733" s="35">
        <v>1.6000000000000001E-4</v>
      </c>
      <c r="O733" s="25">
        <f t="shared" si="87"/>
        <v>341.86982399999999</v>
      </c>
      <c r="P733" s="30">
        <v>1691648</v>
      </c>
      <c r="Q733" s="45">
        <v>0</v>
      </c>
      <c r="R733" s="50">
        <f t="shared" si="84"/>
        <v>1522483.2</v>
      </c>
      <c r="S733" s="4">
        <v>1.76E-4</v>
      </c>
      <c r="T733" s="5">
        <f t="shared" si="85"/>
        <v>267.95704319999999</v>
      </c>
      <c r="U733" s="14">
        <f t="shared" si="86"/>
        <v>609.82686719999992</v>
      </c>
    </row>
    <row r="734" spans="1:21" ht="15.75" x14ac:dyDescent="0.25">
      <c r="A734" s="6" t="s">
        <v>56</v>
      </c>
      <c r="B734" s="2" t="s">
        <v>28</v>
      </c>
      <c r="C734" s="2" t="s">
        <v>28</v>
      </c>
      <c r="D734" s="3">
        <v>526</v>
      </c>
      <c r="E734" s="3">
        <v>9510</v>
      </c>
      <c r="F734" s="38">
        <v>0.9</v>
      </c>
      <c r="G734" s="42">
        <v>12989756</v>
      </c>
      <c r="H734" s="46">
        <v>10677486</v>
      </c>
      <c r="I734" s="53">
        <f t="shared" si="81"/>
        <v>2081043</v>
      </c>
      <c r="J734" s="30">
        <v>61826</v>
      </c>
      <c r="L734" s="56">
        <f t="shared" si="82"/>
        <v>55643.4</v>
      </c>
      <c r="M734" s="8">
        <f t="shared" si="83"/>
        <v>2136686.4</v>
      </c>
      <c r="N734" s="35">
        <v>0</v>
      </c>
      <c r="O734" s="25">
        <f t="shared" si="87"/>
        <v>0</v>
      </c>
      <c r="P734" s="30">
        <v>1691648</v>
      </c>
      <c r="Q734" s="45">
        <v>0</v>
      </c>
      <c r="R734" s="50">
        <f t="shared" si="84"/>
        <v>1522483.2</v>
      </c>
      <c r="S734" s="4">
        <v>0</v>
      </c>
      <c r="T734" s="5">
        <f t="shared" si="85"/>
        <v>0</v>
      </c>
      <c r="U734" s="14">
        <f t="shared" si="86"/>
        <v>0</v>
      </c>
    </row>
    <row r="735" spans="1:21" ht="15.75" x14ac:dyDescent="0.25">
      <c r="A735" s="6" t="s">
        <v>56</v>
      </c>
      <c r="B735" s="2" t="s">
        <v>28</v>
      </c>
      <c r="C735" s="2" t="s">
        <v>187</v>
      </c>
      <c r="D735" s="3">
        <v>526</v>
      </c>
      <c r="E735" s="3">
        <v>9510</v>
      </c>
      <c r="F735" s="38">
        <v>0.9</v>
      </c>
      <c r="G735" s="42">
        <v>12989756</v>
      </c>
      <c r="H735" s="46">
        <v>10677486</v>
      </c>
      <c r="I735" s="53">
        <f t="shared" si="81"/>
        <v>2081043</v>
      </c>
      <c r="J735" s="30">
        <v>61826</v>
      </c>
      <c r="L735" s="56">
        <f t="shared" si="82"/>
        <v>55643.4</v>
      </c>
      <c r="M735" s="8">
        <f t="shared" si="83"/>
        <v>2136686.4</v>
      </c>
      <c r="N735" s="35">
        <v>4.6E-5</v>
      </c>
      <c r="O735" s="25">
        <f t="shared" si="87"/>
        <v>98.287574399999997</v>
      </c>
      <c r="P735" s="30">
        <v>1691648</v>
      </c>
      <c r="Q735" s="45">
        <v>0</v>
      </c>
      <c r="R735" s="50">
        <f t="shared" si="84"/>
        <v>1522483.2</v>
      </c>
      <c r="S735" s="4">
        <v>2.5999999999999998E-5</v>
      </c>
      <c r="T735" s="5">
        <f t="shared" si="85"/>
        <v>39.584563199999998</v>
      </c>
      <c r="U735" s="14">
        <f t="shared" si="86"/>
        <v>137.8721376</v>
      </c>
    </row>
    <row r="736" spans="1:21" ht="15.75" x14ac:dyDescent="0.25">
      <c r="A736" s="6" t="s">
        <v>59</v>
      </c>
      <c r="B736" s="10" t="s">
        <v>17</v>
      </c>
      <c r="C736" s="2" t="s">
        <v>64</v>
      </c>
      <c r="D736" s="3">
        <v>430</v>
      </c>
      <c r="E736" s="3">
        <v>8400</v>
      </c>
      <c r="F736" s="38">
        <v>0.9</v>
      </c>
      <c r="G736" s="42">
        <v>72419545</v>
      </c>
      <c r="H736" s="45">
        <v>11524907</v>
      </c>
      <c r="I736" s="53">
        <f t="shared" si="81"/>
        <v>54805174.200000003</v>
      </c>
      <c r="J736" s="30">
        <v>398561</v>
      </c>
      <c r="K736" s="46"/>
      <c r="L736" s="56">
        <f t="shared" si="82"/>
        <v>358704.9</v>
      </c>
      <c r="M736" s="8">
        <f t="shared" si="83"/>
        <v>55163879.100000001</v>
      </c>
      <c r="N736" s="35">
        <v>1.4239999999999999E-3</v>
      </c>
      <c r="O736" s="25">
        <f t="shared" si="87"/>
        <v>78553.363838399993</v>
      </c>
      <c r="P736" s="30">
        <v>19475540</v>
      </c>
      <c r="Q736" s="45">
        <v>11743697</v>
      </c>
      <c r="R736" s="50">
        <f t="shared" si="84"/>
        <v>6958658.7000000002</v>
      </c>
      <c r="S736" s="4">
        <v>1.72E-3</v>
      </c>
      <c r="T736" s="5">
        <f t="shared" si="85"/>
        <v>11968.892964000001</v>
      </c>
      <c r="U736" s="14">
        <f t="shared" si="86"/>
        <v>90522.256802399992</v>
      </c>
    </row>
    <row r="737" spans="1:21" ht="15.75" x14ac:dyDescent="0.25">
      <c r="A737" s="6" t="s">
        <v>59</v>
      </c>
      <c r="B737" s="10" t="s">
        <v>17</v>
      </c>
      <c r="C737" s="2" t="s">
        <v>65</v>
      </c>
      <c r="D737" s="3">
        <v>430</v>
      </c>
      <c r="E737" s="3">
        <v>8400</v>
      </c>
      <c r="F737" s="38">
        <v>0.9</v>
      </c>
      <c r="G737" s="42">
        <v>72419545</v>
      </c>
      <c r="H737" s="45">
        <v>11524907</v>
      </c>
      <c r="I737" s="53">
        <f t="shared" si="81"/>
        <v>54805174.200000003</v>
      </c>
      <c r="J737" s="30">
        <v>398561</v>
      </c>
      <c r="K737" s="46"/>
      <c r="L737" s="56">
        <f t="shared" si="82"/>
        <v>358704.9</v>
      </c>
      <c r="M737" s="8">
        <f t="shared" si="83"/>
        <v>55163879.100000001</v>
      </c>
      <c r="N737" s="35">
        <v>1.4100000000000001E-4</v>
      </c>
      <c r="O737" s="25">
        <f t="shared" si="87"/>
        <v>7778.1069531000012</v>
      </c>
      <c r="P737" s="30">
        <v>19475540</v>
      </c>
      <c r="Q737" s="45">
        <v>11743697</v>
      </c>
      <c r="R737" s="50">
        <f t="shared" si="84"/>
        <v>6958658.7000000002</v>
      </c>
      <c r="S737" s="4">
        <v>1.85E-4</v>
      </c>
      <c r="T737" s="5">
        <f t="shared" si="85"/>
        <v>1287.3518595</v>
      </c>
      <c r="U737" s="14">
        <f t="shared" si="86"/>
        <v>9065.4588126000017</v>
      </c>
    </row>
    <row r="738" spans="1:21" ht="15.75" x14ac:dyDescent="0.25">
      <c r="A738" s="6" t="s">
        <v>59</v>
      </c>
      <c r="B738" s="10" t="s">
        <v>17</v>
      </c>
      <c r="C738" s="2" t="s">
        <v>66</v>
      </c>
      <c r="D738" s="3">
        <v>430</v>
      </c>
      <c r="E738" s="3">
        <v>8400</v>
      </c>
      <c r="F738" s="38">
        <v>0.9</v>
      </c>
      <c r="G738" s="42">
        <v>72419545</v>
      </c>
      <c r="H738" s="45">
        <v>11524907</v>
      </c>
      <c r="I738" s="53">
        <f t="shared" si="81"/>
        <v>54805174.200000003</v>
      </c>
      <c r="J738" s="30">
        <v>398561</v>
      </c>
      <c r="K738" s="46"/>
      <c r="L738" s="56">
        <f t="shared" si="82"/>
        <v>358704.9</v>
      </c>
      <c r="M738" s="8">
        <f t="shared" si="83"/>
        <v>55163879.100000001</v>
      </c>
      <c r="N738" s="35">
        <v>4.7399999999999997E-4</v>
      </c>
      <c r="O738" s="25">
        <f t="shared" si="87"/>
        <v>26147.678693400001</v>
      </c>
      <c r="P738" s="30">
        <v>19475540</v>
      </c>
      <c r="Q738" s="45">
        <v>11743697</v>
      </c>
      <c r="R738" s="50">
        <f t="shared" si="84"/>
        <v>6958658.7000000002</v>
      </c>
      <c r="S738" s="4">
        <v>4.5800000000000002E-4</v>
      </c>
      <c r="T738" s="5">
        <f t="shared" si="85"/>
        <v>3187.0656846000002</v>
      </c>
      <c r="U738" s="14">
        <f t="shared" si="86"/>
        <v>29334.744378000003</v>
      </c>
    </row>
    <row r="739" spans="1:21" ht="15.75" x14ac:dyDescent="0.25">
      <c r="A739" s="6" t="s">
        <v>59</v>
      </c>
      <c r="B739" s="10" t="s">
        <v>17</v>
      </c>
      <c r="C739" s="2" t="s">
        <v>78</v>
      </c>
      <c r="D739" s="3">
        <v>430</v>
      </c>
      <c r="E739" s="3">
        <v>8400</v>
      </c>
      <c r="F739" s="38">
        <v>0.9</v>
      </c>
      <c r="G739" s="42">
        <v>72419545</v>
      </c>
      <c r="H739" s="45">
        <v>11524907</v>
      </c>
      <c r="I739" s="53">
        <f t="shared" si="81"/>
        <v>54805174.200000003</v>
      </c>
      <c r="J739" s="30">
        <v>398561</v>
      </c>
      <c r="K739" s="46"/>
      <c r="L739" s="56">
        <f t="shared" si="82"/>
        <v>358704.9</v>
      </c>
      <c r="M739" s="8">
        <f t="shared" si="83"/>
        <v>55163879.100000001</v>
      </c>
      <c r="N739" s="35">
        <v>5.4999999999999997E-3</v>
      </c>
      <c r="O739" s="25">
        <f t="shared" si="87"/>
        <v>303401.33504999999</v>
      </c>
      <c r="P739" s="30">
        <v>19475540</v>
      </c>
      <c r="Q739" s="45">
        <v>11743697</v>
      </c>
      <c r="R739" s="50">
        <f t="shared" si="84"/>
        <v>6958658.7000000002</v>
      </c>
      <c r="S739" s="4">
        <v>5.8060000000000004E-3</v>
      </c>
      <c r="T739" s="5">
        <f t="shared" si="85"/>
        <v>40401.972412200004</v>
      </c>
      <c r="U739" s="14">
        <f t="shared" si="86"/>
        <v>343803.3074622</v>
      </c>
    </row>
    <row r="740" spans="1:21" ht="15.75" x14ac:dyDescent="0.25">
      <c r="A740" s="6" t="s">
        <v>59</v>
      </c>
      <c r="B740" s="10" t="s">
        <v>17</v>
      </c>
      <c r="C740" s="2" t="s">
        <v>67</v>
      </c>
      <c r="D740" s="3">
        <v>430</v>
      </c>
      <c r="E740" s="3">
        <v>8400</v>
      </c>
      <c r="F740" s="38">
        <v>0.9</v>
      </c>
      <c r="G740" s="42">
        <v>72419545</v>
      </c>
      <c r="H740" s="45">
        <v>11524907</v>
      </c>
      <c r="I740" s="53">
        <f t="shared" si="81"/>
        <v>54805174.200000003</v>
      </c>
      <c r="J740" s="30">
        <v>398561</v>
      </c>
      <c r="K740" s="46"/>
      <c r="L740" s="56">
        <f t="shared" si="82"/>
        <v>358704.9</v>
      </c>
      <c r="M740" s="8">
        <f t="shared" si="83"/>
        <v>55163879.100000001</v>
      </c>
      <c r="N740" s="35">
        <v>0</v>
      </c>
      <c r="O740" s="25">
        <f t="shared" si="87"/>
        <v>0</v>
      </c>
      <c r="P740" s="30">
        <v>19475540</v>
      </c>
      <c r="Q740" s="45">
        <v>11743697</v>
      </c>
      <c r="R740" s="50">
        <f t="shared" si="84"/>
        <v>6958658.7000000002</v>
      </c>
      <c r="S740" s="4">
        <v>0</v>
      </c>
      <c r="T740" s="5">
        <f t="shared" si="85"/>
        <v>0</v>
      </c>
      <c r="U740" s="14">
        <f t="shared" si="86"/>
        <v>0</v>
      </c>
    </row>
    <row r="741" spans="1:21" ht="15.75" x14ac:dyDescent="0.25">
      <c r="A741" s="6" t="s">
        <v>59</v>
      </c>
      <c r="B741" s="10" t="s">
        <v>17</v>
      </c>
      <c r="C741" s="2" t="s">
        <v>68</v>
      </c>
      <c r="D741" s="3">
        <v>430</v>
      </c>
      <c r="E741" s="3">
        <v>8400</v>
      </c>
      <c r="F741" s="38">
        <v>0.9</v>
      </c>
      <c r="G741" s="42">
        <v>72419545</v>
      </c>
      <c r="H741" s="45">
        <v>11524907</v>
      </c>
      <c r="I741" s="53">
        <f t="shared" si="81"/>
        <v>54805174.200000003</v>
      </c>
      <c r="J741" s="30">
        <v>398561</v>
      </c>
      <c r="K741" s="46"/>
      <c r="L741" s="56">
        <f t="shared" si="82"/>
        <v>358704.9</v>
      </c>
      <c r="M741" s="8">
        <f t="shared" si="83"/>
        <v>55163879.100000001</v>
      </c>
      <c r="N741" s="35">
        <v>8.3999999999999995E-5</v>
      </c>
      <c r="O741" s="25">
        <f t="shared" si="87"/>
        <v>4633.7658443999999</v>
      </c>
      <c r="P741" s="30">
        <v>19475540</v>
      </c>
      <c r="Q741" s="45">
        <v>11743697</v>
      </c>
      <c r="R741" s="50">
        <f t="shared" si="84"/>
        <v>6958658.7000000002</v>
      </c>
      <c r="S741" s="4">
        <v>9.3999999999999994E-5</v>
      </c>
      <c r="T741" s="5">
        <f t="shared" si="85"/>
        <v>654.11391779999997</v>
      </c>
      <c r="U741" s="14">
        <f t="shared" si="86"/>
        <v>5287.8797622000002</v>
      </c>
    </row>
    <row r="742" spans="1:21" ht="15.75" x14ac:dyDescent="0.25">
      <c r="A742" s="6" t="s">
        <v>59</v>
      </c>
      <c r="B742" s="10" t="s">
        <v>17</v>
      </c>
      <c r="C742" s="2" t="s">
        <v>69</v>
      </c>
      <c r="D742" s="3">
        <v>430</v>
      </c>
      <c r="E742" s="3">
        <v>8400</v>
      </c>
      <c r="F742" s="38">
        <v>0.9</v>
      </c>
      <c r="G742" s="42">
        <v>72419545</v>
      </c>
      <c r="H742" s="45">
        <v>11524907</v>
      </c>
      <c r="I742" s="53">
        <f t="shared" si="81"/>
        <v>54805174.200000003</v>
      </c>
      <c r="J742" s="30">
        <v>398561</v>
      </c>
      <c r="K742" s="46"/>
      <c r="L742" s="56">
        <f t="shared" si="82"/>
        <v>358704.9</v>
      </c>
      <c r="M742" s="8">
        <f t="shared" si="83"/>
        <v>55163879.100000001</v>
      </c>
      <c r="N742" s="35">
        <v>1.3200000000000001E-4</v>
      </c>
      <c r="O742" s="25">
        <f t="shared" si="87"/>
        <v>7281.6320412000005</v>
      </c>
      <c r="P742" s="30">
        <v>19475540</v>
      </c>
      <c r="Q742" s="45">
        <v>11743697</v>
      </c>
      <c r="R742" s="50">
        <f t="shared" si="84"/>
        <v>6958658.7000000002</v>
      </c>
      <c r="S742" s="4">
        <v>1.46E-4</v>
      </c>
      <c r="T742" s="5">
        <f t="shared" si="85"/>
        <v>1015.9641702</v>
      </c>
      <c r="U742" s="14">
        <f t="shared" si="86"/>
        <v>8297.5962114000013</v>
      </c>
    </row>
    <row r="743" spans="1:21" ht="15.75" x14ac:dyDescent="0.25">
      <c r="A743" s="6" t="s">
        <v>59</v>
      </c>
      <c r="B743" s="10" t="s">
        <v>17</v>
      </c>
      <c r="C743" s="2" t="s">
        <v>81</v>
      </c>
      <c r="D743" s="3">
        <v>430</v>
      </c>
      <c r="E743" s="3">
        <v>8400</v>
      </c>
      <c r="F743" s="38">
        <v>0.9</v>
      </c>
      <c r="G743" s="42">
        <v>72419545</v>
      </c>
      <c r="H743" s="45">
        <v>11524907</v>
      </c>
      <c r="I743" s="53">
        <f t="shared" si="81"/>
        <v>54805174.200000003</v>
      </c>
      <c r="J743" s="30">
        <v>398561</v>
      </c>
      <c r="K743" s="46"/>
      <c r="L743" s="56">
        <f t="shared" si="82"/>
        <v>358704.9</v>
      </c>
      <c r="M743" s="8">
        <f t="shared" si="83"/>
        <v>55163879.100000001</v>
      </c>
      <c r="N743" s="35">
        <v>1.8799999999999999E-4</v>
      </c>
      <c r="O743" s="25">
        <f t="shared" si="87"/>
        <v>10370.8092708</v>
      </c>
      <c r="P743" s="30">
        <v>19475540</v>
      </c>
      <c r="Q743" s="45">
        <v>11743697</v>
      </c>
      <c r="R743" s="50">
        <f t="shared" si="84"/>
        <v>6958658.7000000002</v>
      </c>
      <c r="S743" s="4">
        <v>2.1100000000000001E-4</v>
      </c>
      <c r="T743" s="5">
        <f t="shared" si="85"/>
        <v>1468.2769857000001</v>
      </c>
      <c r="U743" s="14">
        <f t="shared" si="86"/>
        <v>11839.086256500001</v>
      </c>
    </row>
    <row r="744" spans="1:21" ht="15.75" x14ac:dyDescent="0.25">
      <c r="A744" s="6" t="s">
        <v>59</v>
      </c>
      <c r="B744" s="10" t="s">
        <v>17</v>
      </c>
      <c r="C744" s="2" t="s">
        <v>70</v>
      </c>
      <c r="D744" s="3">
        <v>430</v>
      </c>
      <c r="E744" s="3">
        <v>8400</v>
      </c>
      <c r="F744" s="38">
        <v>0.9</v>
      </c>
      <c r="G744" s="42">
        <v>72419545</v>
      </c>
      <c r="H744" s="45">
        <v>11524907</v>
      </c>
      <c r="I744" s="53">
        <f t="shared" si="81"/>
        <v>54805174.200000003</v>
      </c>
      <c r="J744" s="30">
        <v>398561</v>
      </c>
      <c r="K744" s="46"/>
      <c r="L744" s="56">
        <f t="shared" si="82"/>
        <v>358704.9</v>
      </c>
      <c r="M744" s="8">
        <f t="shared" si="83"/>
        <v>55163879.100000001</v>
      </c>
      <c r="N744" s="35">
        <v>5.0299999999999997E-4</v>
      </c>
      <c r="O744" s="25">
        <f t="shared" si="87"/>
        <v>27747.431187300001</v>
      </c>
      <c r="P744" s="30">
        <v>19475540</v>
      </c>
      <c r="Q744" s="45">
        <v>11743697</v>
      </c>
      <c r="R744" s="50">
        <f t="shared" si="84"/>
        <v>6958658.7000000002</v>
      </c>
      <c r="S744" s="4">
        <v>5.6400000000000005E-4</v>
      </c>
      <c r="T744" s="5">
        <f t="shared" si="85"/>
        <v>3924.6835068000005</v>
      </c>
      <c r="U744" s="14">
        <f t="shared" si="86"/>
        <v>31672.114694100001</v>
      </c>
    </row>
    <row r="745" spans="1:21" ht="15.75" x14ac:dyDescent="0.25">
      <c r="A745" s="6" t="s">
        <v>59</v>
      </c>
      <c r="B745" s="10" t="s">
        <v>17</v>
      </c>
      <c r="C745" s="2" t="s">
        <v>82</v>
      </c>
      <c r="D745" s="3">
        <v>430</v>
      </c>
      <c r="E745" s="3">
        <v>8400</v>
      </c>
      <c r="F745" s="38">
        <v>0.9</v>
      </c>
      <c r="G745" s="42">
        <v>72419545</v>
      </c>
      <c r="H745" s="45">
        <v>11524907</v>
      </c>
      <c r="I745" s="53">
        <f t="shared" si="81"/>
        <v>54805174.200000003</v>
      </c>
      <c r="J745" s="30">
        <v>398561</v>
      </c>
      <c r="K745" s="46"/>
      <c r="L745" s="56">
        <f t="shared" si="82"/>
        <v>358704.9</v>
      </c>
      <c r="M745" s="8">
        <f t="shared" si="83"/>
        <v>55163879.100000001</v>
      </c>
      <c r="N745" s="35">
        <v>4.6999999999999997E-5</v>
      </c>
      <c r="O745" s="25">
        <f t="shared" si="87"/>
        <v>2592.7023177000001</v>
      </c>
      <c r="P745" s="30">
        <v>19475540</v>
      </c>
      <c r="Q745" s="45">
        <v>11743697</v>
      </c>
      <c r="R745" s="50">
        <f t="shared" si="84"/>
        <v>6958658.7000000002</v>
      </c>
      <c r="S745" s="4">
        <v>5.3999999999999998E-5</v>
      </c>
      <c r="T745" s="5">
        <f t="shared" si="85"/>
        <v>375.76756979999999</v>
      </c>
      <c r="U745" s="14">
        <f t="shared" si="86"/>
        <v>2968.4698874999999</v>
      </c>
    </row>
    <row r="746" spans="1:21" ht="15.75" x14ac:dyDescent="0.25">
      <c r="A746" s="6" t="s">
        <v>59</v>
      </c>
      <c r="B746" s="10" t="s">
        <v>17</v>
      </c>
      <c r="C746" s="2" t="s">
        <v>83</v>
      </c>
      <c r="D746" s="3">
        <v>430</v>
      </c>
      <c r="E746" s="3">
        <v>8400</v>
      </c>
      <c r="F746" s="38">
        <v>0.9</v>
      </c>
      <c r="G746" s="42">
        <v>72419545</v>
      </c>
      <c r="H746" s="45">
        <v>11524907</v>
      </c>
      <c r="I746" s="53">
        <f t="shared" si="81"/>
        <v>54805174.200000003</v>
      </c>
      <c r="J746" s="30">
        <v>398561</v>
      </c>
      <c r="K746" s="46"/>
      <c r="L746" s="56">
        <f t="shared" si="82"/>
        <v>358704.9</v>
      </c>
      <c r="M746" s="8">
        <f t="shared" si="83"/>
        <v>55163879.100000001</v>
      </c>
      <c r="N746" s="35">
        <v>9.2199999999999997E-4</v>
      </c>
      <c r="O746" s="25">
        <f t="shared" si="87"/>
        <v>50861.096530199997</v>
      </c>
      <c r="P746" s="30">
        <v>19475540</v>
      </c>
      <c r="Q746" s="45">
        <v>11743697</v>
      </c>
      <c r="R746" s="50">
        <f t="shared" si="84"/>
        <v>6958658.7000000002</v>
      </c>
      <c r="S746" s="4">
        <v>1.0759999999999999E-3</v>
      </c>
      <c r="T746" s="5">
        <f t="shared" si="85"/>
        <v>7487.5167611999996</v>
      </c>
      <c r="U746" s="14">
        <f t="shared" si="86"/>
        <v>58348.613291399997</v>
      </c>
    </row>
    <row r="747" spans="1:21" ht="15.75" x14ac:dyDescent="0.25">
      <c r="A747" s="6" t="s">
        <v>59</v>
      </c>
      <c r="B747" s="10" t="s">
        <v>17</v>
      </c>
      <c r="C747" s="2" t="s">
        <v>71</v>
      </c>
      <c r="D747" s="3">
        <v>430</v>
      </c>
      <c r="E747" s="3">
        <v>8400</v>
      </c>
      <c r="F747" s="38">
        <v>0.9</v>
      </c>
      <c r="G747" s="42">
        <v>72419545</v>
      </c>
      <c r="H747" s="45">
        <v>11524907</v>
      </c>
      <c r="I747" s="53">
        <f t="shared" si="81"/>
        <v>54805174.200000003</v>
      </c>
      <c r="J747" s="30">
        <v>398561</v>
      </c>
      <c r="K747" s="46"/>
      <c r="L747" s="56">
        <f t="shared" si="82"/>
        <v>358704.9</v>
      </c>
      <c r="M747" s="8">
        <f t="shared" si="83"/>
        <v>55163879.100000001</v>
      </c>
      <c r="N747" s="35">
        <v>8.2000000000000001E-5</v>
      </c>
      <c r="O747" s="25">
        <f t="shared" si="87"/>
        <v>4523.4380861999998</v>
      </c>
      <c r="P747" s="30">
        <v>19475540</v>
      </c>
      <c r="Q747" s="45">
        <v>11743697</v>
      </c>
      <c r="R747" s="50">
        <f t="shared" si="84"/>
        <v>6958658.7000000002</v>
      </c>
      <c r="S747" s="4">
        <v>9.2E-5</v>
      </c>
      <c r="T747" s="5">
        <f t="shared" si="85"/>
        <v>640.19660039999997</v>
      </c>
      <c r="U747" s="14">
        <f t="shared" si="86"/>
        <v>5163.6346865999994</v>
      </c>
    </row>
    <row r="748" spans="1:21" ht="15.75" x14ac:dyDescent="0.25">
      <c r="A748" s="6" t="s">
        <v>59</v>
      </c>
      <c r="B748" s="10" t="s">
        <v>17</v>
      </c>
      <c r="C748" s="2" t="s">
        <v>72</v>
      </c>
      <c r="D748" s="3">
        <v>430</v>
      </c>
      <c r="E748" s="3">
        <v>8400</v>
      </c>
      <c r="F748" s="38">
        <v>0.9</v>
      </c>
      <c r="G748" s="42">
        <v>72419545</v>
      </c>
      <c r="H748" s="45">
        <v>11524907</v>
      </c>
      <c r="I748" s="53">
        <f t="shared" si="81"/>
        <v>54805174.200000003</v>
      </c>
      <c r="J748" s="30">
        <v>398561</v>
      </c>
      <c r="K748" s="46"/>
      <c r="L748" s="56">
        <f t="shared" si="82"/>
        <v>358704.9</v>
      </c>
      <c r="M748" s="8">
        <f t="shared" si="83"/>
        <v>55163879.100000001</v>
      </c>
      <c r="N748" s="35">
        <v>1.36E-4</v>
      </c>
      <c r="O748" s="25">
        <f t="shared" si="87"/>
        <v>7502.2875576000006</v>
      </c>
      <c r="P748" s="30">
        <v>19475540</v>
      </c>
      <c r="Q748" s="45">
        <v>11743697</v>
      </c>
      <c r="R748" s="50">
        <f t="shared" si="84"/>
        <v>6958658.7000000002</v>
      </c>
      <c r="S748" s="4">
        <v>1.35E-4</v>
      </c>
      <c r="T748" s="5">
        <f t="shared" si="85"/>
        <v>939.4189245</v>
      </c>
      <c r="U748" s="14">
        <f t="shared" si="86"/>
        <v>8441.7064821000004</v>
      </c>
    </row>
    <row r="749" spans="1:21" ht="15.75" x14ac:dyDescent="0.25">
      <c r="A749" s="6" t="s">
        <v>59</v>
      </c>
      <c r="B749" s="10" t="s">
        <v>17</v>
      </c>
      <c r="C749" s="2" t="s">
        <v>73</v>
      </c>
      <c r="D749" s="3">
        <v>430</v>
      </c>
      <c r="E749" s="3">
        <v>8400</v>
      </c>
      <c r="F749" s="38">
        <v>0</v>
      </c>
      <c r="G749" s="42">
        <v>72419545</v>
      </c>
      <c r="H749" s="45">
        <v>11524907</v>
      </c>
      <c r="I749" s="53">
        <f t="shared" si="81"/>
        <v>0</v>
      </c>
      <c r="J749" s="30">
        <v>398561</v>
      </c>
      <c r="K749" s="46"/>
      <c r="L749" s="56">
        <f t="shared" si="82"/>
        <v>0</v>
      </c>
      <c r="M749" s="8">
        <f t="shared" si="83"/>
        <v>0</v>
      </c>
      <c r="N749" s="35">
        <v>1.2E-5</v>
      </c>
      <c r="O749" s="25">
        <f t="shared" si="87"/>
        <v>0</v>
      </c>
      <c r="P749" s="30">
        <v>19475540</v>
      </c>
      <c r="Q749" s="45">
        <v>11743697</v>
      </c>
      <c r="R749" s="50">
        <f t="shared" si="84"/>
        <v>0</v>
      </c>
      <c r="S749" s="4">
        <v>1.2E-5</v>
      </c>
      <c r="T749" s="5">
        <f t="shared" si="85"/>
        <v>0</v>
      </c>
      <c r="U749" s="14">
        <f t="shared" si="86"/>
        <v>0</v>
      </c>
    </row>
    <row r="750" spans="1:21" ht="15.75" x14ac:dyDescent="0.25">
      <c r="A750" s="6" t="s">
        <v>59</v>
      </c>
      <c r="B750" s="10" t="s">
        <v>17</v>
      </c>
      <c r="C750" s="2" t="s">
        <v>74</v>
      </c>
      <c r="D750" s="3">
        <v>430</v>
      </c>
      <c r="E750" s="3">
        <v>8400</v>
      </c>
      <c r="F750" s="38">
        <v>0</v>
      </c>
      <c r="G750" s="42">
        <v>72419545</v>
      </c>
      <c r="H750" s="45">
        <v>11524907</v>
      </c>
      <c r="I750" s="53">
        <f t="shared" si="81"/>
        <v>0</v>
      </c>
      <c r="J750" s="30">
        <v>398561</v>
      </c>
      <c r="K750" s="46"/>
      <c r="L750" s="56">
        <f t="shared" si="82"/>
        <v>0</v>
      </c>
      <c r="M750" s="8">
        <f t="shared" si="83"/>
        <v>0</v>
      </c>
      <c r="N750" s="35">
        <v>2.14E-4</v>
      </c>
      <c r="O750" s="25">
        <f t="shared" si="87"/>
        <v>0</v>
      </c>
      <c r="P750" s="30">
        <v>19475540</v>
      </c>
      <c r="Q750" s="45">
        <v>11743697</v>
      </c>
      <c r="R750" s="50">
        <f t="shared" si="84"/>
        <v>0</v>
      </c>
      <c r="S750" s="4">
        <v>2.4000000000000001E-4</v>
      </c>
      <c r="T750" s="5">
        <f t="shared" si="85"/>
        <v>0</v>
      </c>
      <c r="U750" s="14">
        <f t="shared" si="86"/>
        <v>0</v>
      </c>
    </row>
    <row r="751" spans="1:21" ht="15.75" x14ac:dyDescent="0.25">
      <c r="A751" s="6" t="s">
        <v>59</v>
      </c>
      <c r="B751" s="10" t="s">
        <v>17</v>
      </c>
      <c r="C751" s="2" t="s">
        <v>32</v>
      </c>
      <c r="D751" s="3">
        <v>430</v>
      </c>
      <c r="E751" s="3">
        <v>8400</v>
      </c>
      <c r="F751" s="38">
        <v>0.9</v>
      </c>
      <c r="G751" s="42">
        <v>72419545</v>
      </c>
      <c r="H751" s="45">
        <v>11524907</v>
      </c>
      <c r="I751" s="53">
        <f t="shared" si="81"/>
        <v>54805174.200000003</v>
      </c>
      <c r="J751" s="30">
        <v>398561</v>
      </c>
      <c r="K751" s="46"/>
      <c r="L751" s="56">
        <f t="shared" si="82"/>
        <v>358704.9</v>
      </c>
      <c r="M751" s="8">
        <f t="shared" si="83"/>
        <v>55163879.100000001</v>
      </c>
      <c r="N751" s="35">
        <v>0</v>
      </c>
      <c r="O751" s="25">
        <f t="shared" si="87"/>
        <v>0</v>
      </c>
      <c r="P751" s="30">
        <v>19475540</v>
      </c>
      <c r="Q751" s="45">
        <v>11743697</v>
      </c>
      <c r="R751" s="50">
        <f t="shared" si="84"/>
        <v>6958658.7000000002</v>
      </c>
      <c r="S751" s="4">
        <v>0</v>
      </c>
      <c r="T751" s="5">
        <f t="shared" si="85"/>
        <v>0</v>
      </c>
      <c r="U751" s="14">
        <f t="shared" si="86"/>
        <v>0</v>
      </c>
    </row>
    <row r="752" spans="1:21" ht="15.75" x14ac:dyDescent="0.25">
      <c r="A752" s="6" t="s">
        <v>59</v>
      </c>
      <c r="B752" s="10" t="s">
        <v>17</v>
      </c>
      <c r="C752" s="2" t="s">
        <v>17</v>
      </c>
      <c r="D752" s="3">
        <v>430</v>
      </c>
      <c r="E752" s="3">
        <v>8400</v>
      </c>
      <c r="F752" s="38">
        <v>0.9</v>
      </c>
      <c r="G752" s="42">
        <v>72419545</v>
      </c>
      <c r="H752" s="45">
        <v>11524907</v>
      </c>
      <c r="I752" s="53">
        <f t="shared" si="81"/>
        <v>54805174.200000003</v>
      </c>
      <c r="J752" s="30">
        <v>398561</v>
      </c>
      <c r="K752" s="46"/>
      <c r="L752" s="56">
        <f t="shared" si="82"/>
        <v>358704.9</v>
      </c>
      <c r="M752" s="8">
        <f t="shared" si="83"/>
        <v>55163879.100000001</v>
      </c>
      <c r="N752" s="35">
        <v>0</v>
      </c>
      <c r="O752" s="25">
        <f t="shared" si="87"/>
        <v>0</v>
      </c>
      <c r="P752" s="30">
        <v>19475540</v>
      </c>
      <c r="Q752" s="45">
        <v>11743697</v>
      </c>
      <c r="R752" s="50">
        <f t="shared" si="84"/>
        <v>6958658.7000000002</v>
      </c>
      <c r="S752" s="4">
        <v>0</v>
      </c>
      <c r="T752" s="5">
        <f t="shared" si="85"/>
        <v>0</v>
      </c>
      <c r="U752" s="14">
        <f t="shared" si="86"/>
        <v>0</v>
      </c>
    </row>
    <row r="753" spans="1:21" ht="15.75" x14ac:dyDescent="0.25">
      <c r="A753" s="6" t="s">
        <v>59</v>
      </c>
      <c r="B753" s="10" t="s">
        <v>17</v>
      </c>
      <c r="C753" s="2" t="s">
        <v>37</v>
      </c>
      <c r="D753" s="3">
        <v>430</v>
      </c>
      <c r="E753" s="3">
        <v>8400</v>
      </c>
      <c r="F753" s="38">
        <v>0.9</v>
      </c>
      <c r="G753" s="42">
        <v>72419545</v>
      </c>
      <c r="H753" s="45">
        <v>11524907</v>
      </c>
      <c r="I753" s="53">
        <f t="shared" si="81"/>
        <v>54805174.200000003</v>
      </c>
      <c r="J753" s="30">
        <v>398561</v>
      </c>
      <c r="K753" s="46"/>
      <c r="L753" s="56">
        <f t="shared" si="82"/>
        <v>358704.9</v>
      </c>
      <c r="M753" s="8">
        <f t="shared" si="83"/>
        <v>55163879.100000001</v>
      </c>
      <c r="N753" s="35">
        <v>2.1499999999999999E-4</v>
      </c>
      <c r="O753" s="25">
        <f t="shared" si="87"/>
        <v>11860.234006500001</v>
      </c>
      <c r="P753" s="30">
        <v>19475540</v>
      </c>
      <c r="Q753" s="45">
        <v>11743697</v>
      </c>
      <c r="R753" s="50">
        <f t="shared" si="84"/>
        <v>6958658.7000000002</v>
      </c>
      <c r="S753" s="4">
        <v>2.41E-4</v>
      </c>
      <c r="T753" s="5">
        <f t="shared" si="85"/>
        <v>1677.0367467000001</v>
      </c>
      <c r="U753" s="14">
        <f t="shared" si="86"/>
        <v>13537.2707532</v>
      </c>
    </row>
    <row r="754" spans="1:21" ht="15.75" x14ac:dyDescent="0.25">
      <c r="A754" s="6" t="s">
        <v>59</v>
      </c>
      <c r="B754" s="10" t="s">
        <v>17</v>
      </c>
      <c r="C754" s="2" t="s">
        <v>34</v>
      </c>
      <c r="D754" s="3">
        <v>430</v>
      </c>
      <c r="E754" s="3">
        <v>8400</v>
      </c>
      <c r="F754" s="38">
        <v>0.9</v>
      </c>
      <c r="G754" s="42">
        <v>72419545</v>
      </c>
      <c r="H754" s="45">
        <v>11524907</v>
      </c>
      <c r="I754" s="53">
        <f t="shared" si="81"/>
        <v>54805174.200000003</v>
      </c>
      <c r="J754" s="30">
        <v>398561</v>
      </c>
      <c r="K754" s="46"/>
      <c r="L754" s="56">
        <f t="shared" si="82"/>
        <v>358704.9</v>
      </c>
      <c r="M754" s="8">
        <f t="shared" si="83"/>
        <v>55163879.100000001</v>
      </c>
      <c r="N754" s="35">
        <v>8.9800000000000004E-4</v>
      </c>
      <c r="O754" s="25">
        <f t="shared" si="87"/>
        <v>49537.1634318</v>
      </c>
      <c r="P754" s="30">
        <v>19475540</v>
      </c>
      <c r="Q754" s="45">
        <v>11743697</v>
      </c>
      <c r="R754" s="50">
        <f t="shared" si="84"/>
        <v>6958658.7000000002</v>
      </c>
      <c r="S754" s="4">
        <v>1.0369999999999999E-3</v>
      </c>
      <c r="T754" s="5">
        <f t="shared" si="85"/>
        <v>7216.1290718999999</v>
      </c>
      <c r="U754" s="14">
        <f t="shared" si="86"/>
        <v>56753.292503700002</v>
      </c>
    </row>
    <row r="755" spans="1:21" ht="15.75" x14ac:dyDescent="0.25">
      <c r="A755" s="6" t="s">
        <v>59</v>
      </c>
      <c r="B755" s="10" t="s">
        <v>17</v>
      </c>
      <c r="C755" s="2" t="s">
        <v>33</v>
      </c>
      <c r="D755" s="3">
        <v>430</v>
      </c>
      <c r="E755" s="3">
        <v>8400</v>
      </c>
      <c r="F755" s="38">
        <v>0.9</v>
      </c>
      <c r="G755" s="42">
        <v>72419545</v>
      </c>
      <c r="H755" s="45">
        <v>11524907</v>
      </c>
      <c r="I755" s="53">
        <f t="shared" si="81"/>
        <v>54805174.200000003</v>
      </c>
      <c r="J755" s="30">
        <v>398561</v>
      </c>
      <c r="K755" s="46"/>
      <c r="L755" s="56">
        <f t="shared" si="82"/>
        <v>358704.9</v>
      </c>
      <c r="M755" s="8">
        <f t="shared" si="83"/>
        <v>55163879.100000001</v>
      </c>
      <c r="N755" s="35">
        <v>6.6000000000000005E-5</v>
      </c>
      <c r="O755" s="25">
        <f t="shared" si="87"/>
        <v>3640.8160206000002</v>
      </c>
      <c r="P755" s="30">
        <v>19475540</v>
      </c>
      <c r="Q755" s="45">
        <v>11743697</v>
      </c>
      <c r="R755" s="50">
        <f t="shared" si="84"/>
        <v>6958658.7000000002</v>
      </c>
      <c r="S755" s="4">
        <v>6.2000000000000003E-5</v>
      </c>
      <c r="T755" s="5">
        <f t="shared" si="85"/>
        <v>431.43683940000005</v>
      </c>
      <c r="U755" s="14">
        <f t="shared" si="86"/>
        <v>4072.2528600000005</v>
      </c>
    </row>
    <row r="756" spans="1:21" ht="15.75" x14ac:dyDescent="0.25">
      <c r="A756" s="6" t="s">
        <v>59</v>
      </c>
      <c r="B756" s="10" t="s">
        <v>17</v>
      </c>
      <c r="C756" s="2" t="s">
        <v>187</v>
      </c>
      <c r="D756" s="3">
        <v>430</v>
      </c>
      <c r="E756" s="3">
        <v>8400</v>
      </c>
      <c r="F756" s="38">
        <v>0.9</v>
      </c>
      <c r="G756" s="42">
        <v>72419545</v>
      </c>
      <c r="H756" s="45">
        <v>11524907</v>
      </c>
      <c r="I756" s="53">
        <f t="shared" si="81"/>
        <v>54805174.200000003</v>
      </c>
      <c r="J756" s="30">
        <v>398561</v>
      </c>
      <c r="K756" s="46"/>
      <c r="L756" s="56">
        <f t="shared" si="82"/>
        <v>358704.9</v>
      </c>
      <c r="M756" s="8">
        <f t="shared" si="83"/>
        <v>55163879.100000001</v>
      </c>
      <c r="N756" s="35">
        <v>4.6E-5</v>
      </c>
      <c r="O756" s="25">
        <f t="shared" si="87"/>
        <v>2537.5384386000001</v>
      </c>
      <c r="P756" s="30">
        <v>19475540</v>
      </c>
      <c r="Q756" s="45">
        <v>11743697</v>
      </c>
      <c r="R756" s="50">
        <f t="shared" si="84"/>
        <v>6958658.7000000002</v>
      </c>
      <c r="S756" s="4">
        <v>2.5999999999999998E-5</v>
      </c>
      <c r="T756" s="5">
        <f t="shared" si="85"/>
        <v>180.92512619999999</v>
      </c>
      <c r="U756" s="14">
        <f t="shared" si="86"/>
        <v>2718.4635647999999</v>
      </c>
    </row>
    <row r="757" spans="1:21" ht="15.75" x14ac:dyDescent="0.25">
      <c r="A757" s="6" t="s">
        <v>59</v>
      </c>
      <c r="B757" s="10" t="s">
        <v>17</v>
      </c>
      <c r="C757" s="2" t="s">
        <v>64</v>
      </c>
      <c r="D757" s="3">
        <v>960</v>
      </c>
      <c r="E757" s="3">
        <v>8400</v>
      </c>
      <c r="F757" s="38">
        <v>0.9</v>
      </c>
      <c r="G757" s="42">
        <v>0</v>
      </c>
      <c r="H757" s="45"/>
      <c r="I757" s="53">
        <f t="shared" si="81"/>
        <v>0</v>
      </c>
      <c r="J757" s="30">
        <v>94980</v>
      </c>
      <c r="K757" s="46"/>
      <c r="L757" s="56">
        <f t="shared" si="82"/>
        <v>85482</v>
      </c>
      <c r="M757" s="8">
        <f t="shared" si="83"/>
        <v>85482</v>
      </c>
      <c r="N757" s="35">
        <v>1.4239999999999999E-3</v>
      </c>
      <c r="O757" s="25">
        <f t="shared" si="87"/>
        <v>121.72636799999999</v>
      </c>
      <c r="P757" s="30">
        <v>0</v>
      </c>
      <c r="Q757" s="45"/>
      <c r="R757" s="50">
        <f t="shared" si="84"/>
        <v>0</v>
      </c>
      <c r="S757" s="4">
        <v>1.72E-3</v>
      </c>
      <c r="T757" s="5">
        <f t="shared" si="85"/>
        <v>0</v>
      </c>
      <c r="U757" s="14">
        <f t="shared" si="86"/>
        <v>121.72636799999999</v>
      </c>
    </row>
    <row r="758" spans="1:21" ht="15.75" x14ac:dyDescent="0.25">
      <c r="A758" s="6" t="s">
        <v>59</v>
      </c>
      <c r="B758" s="10" t="s">
        <v>17</v>
      </c>
      <c r="C758" s="2" t="s">
        <v>65</v>
      </c>
      <c r="D758" s="3">
        <v>960</v>
      </c>
      <c r="E758" s="3">
        <v>8400</v>
      </c>
      <c r="F758" s="38">
        <v>0.9</v>
      </c>
      <c r="G758" s="42">
        <v>0</v>
      </c>
      <c r="H758" s="45"/>
      <c r="I758" s="53">
        <f t="shared" si="81"/>
        <v>0</v>
      </c>
      <c r="J758" s="30">
        <v>94980</v>
      </c>
      <c r="K758" s="46"/>
      <c r="L758" s="56">
        <f t="shared" si="82"/>
        <v>85482</v>
      </c>
      <c r="M758" s="8">
        <f t="shared" si="83"/>
        <v>85482</v>
      </c>
      <c r="N758" s="35">
        <v>1.4100000000000001E-4</v>
      </c>
      <c r="O758" s="25">
        <f t="shared" si="87"/>
        <v>12.052962000000001</v>
      </c>
      <c r="P758" s="30">
        <v>0</v>
      </c>
      <c r="Q758" s="45"/>
      <c r="R758" s="50">
        <f t="shared" si="84"/>
        <v>0</v>
      </c>
      <c r="S758" s="4">
        <v>1.85E-4</v>
      </c>
      <c r="T758" s="5">
        <f t="shared" si="85"/>
        <v>0</v>
      </c>
      <c r="U758" s="14">
        <f t="shared" si="86"/>
        <v>12.052962000000001</v>
      </c>
    </row>
    <row r="759" spans="1:21" ht="15.75" x14ac:dyDescent="0.25">
      <c r="A759" s="6" t="s">
        <v>59</v>
      </c>
      <c r="B759" s="10" t="s">
        <v>17</v>
      </c>
      <c r="C759" s="2" t="s">
        <v>66</v>
      </c>
      <c r="D759" s="3">
        <v>960</v>
      </c>
      <c r="E759" s="3">
        <v>8400</v>
      </c>
      <c r="F759" s="38">
        <v>0.9</v>
      </c>
      <c r="G759" s="42">
        <v>0</v>
      </c>
      <c r="H759" s="45"/>
      <c r="I759" s="53">
        <f t="shared" si="81"/>
        <v>0</v>
      </c>
      <c r="J759" s="30">
        <v>94980</v>
      </c>
      <c r="K759" s="46"/>
      <c r="L759" s="56">
        <f t="shared" si="82"/>
        <v>85482</v>
      </c>
      <c r="M759" s="8">
        <f t="shared" si="83"/>
        <v>85482</v>
      </c>
      <c r="N759" s="35">
        <v>4.7399999999999997E-4</v>
      </c>
      <c r="O759" s="25">
        <f t="shared" si="87"/>
        <v>40.518467999999999</v>
      </c>
      <c r="P759" s="30">
        <v>0</v>
      </c>
      <c r="Q759" s="45"/>
      <c r="R759" s="50">
        <f t="shared" si="84"/>
        <v>0</v>
      </c>
      <c r="S759" s="4">
        <v>4.5800000000000002E-4</v>
      </c>
      <c r="T759" s="5">
        <f t="shared" si="85"/>
        <v>0</v>
      </c>
      <c r="U759" s="14">
        <f t="shared" si="86"/>
        <v>40.518467999999999</v>
      </c>
    </row>
    <row r="760" spans="1:21" ht="15.75" x14ac:dyDescent="0.25">
      <c r="A760" s="6" t="s">
        <v>59</v>
      </c>
      <c r="B760" s="10" t="s">
        <v>17</v>
      </c>
      <c r="C760" s="2" t="s">
        <v>78</v>
      </c>
      <c r="D760" s="3">
        <v>960</v>
      </c>
      <c r="E760" s="3">
        <v>8400</v>
      </c>
      <c r="F760" s="38">
        <v>0.9</v>
      </c>
      <c r="G760" s="42">
        <v>0</v>
      </c>
      <c r="H760" s="45"/>
      <c r="I760" s="53">
        <f t="shared" si="81"/>
        <v>0</v>
      </c>
      <c r="J760" s="30">
        <v>94980</v>
      </c>
      <c r="K760" s="46"/>
      <c r="L760" s="56">
        <f t="shared" si="82"/>
        <v>85482</v>
      </c>
      <c r="M760" s="8">
        <f t="shared" si="83"/>
        <v>85482</v>
      </c>
      <c r="N760" s="35">
        <v>5.4999999999999997E-3</v>
      </c>
      <c r="O760" s="25">
        <f t="shared" si="87"/>
        <v>470.15099999999995</v>
      </c>
      <c r="P760" s="30">
        <v>0</v>
      </c>
      <c r="Q760" s="45"/>
      <c r="R760" s="50">
        <f t="shared" si="84"/>
        <v>0</v>
      </c>
      <c r="S760" s="4">
        <v>5.8060000000000004E-3</v>
      </c>
      <c r="T760" s="5">
        <f t="shared" si="85"/>
        <v>0</v>
      </c>
      <c r="U760" s="14">
        <f t="shared" si="86"/>
        <v>470.15099999999995</v>
      </c>
    </row>
    <row r="761" spans="1:21" ht="15.75" x14ac:dyDescent="0.25">
      <c r="A761" s="6" t="s">
        <v>59</v>
      </c>
      <c r="B761" s="10" t="s">
        <v>17</v>
      </c>
      <c r="C761" s="2" t="s">
        <v>67</v>
      </c>
      <c r="D761" s="3">
        <v>960</v>
      </c>
      <c r="E761" s="3">
        <v>8400</v>
      </c>
      <c r="F761" s="38">
        <v>0.9</v>
      </c>
      <c r="G761" s="42">
        <v>0</v>
      </c>
      <c r="H761" s="45"/>
      <c r="I761" s="53">
        <f t="shared" si="81"/>
        <v>0</v>
      </c>
      <c r="J761" s="30">
        <v>94980</v>
      </c>
      <c r="K761" s="46"/>
      <c r="L761" s="56">
        <f t="shared" si="82"/>
        <v>85482</v>
      </c>
      <c r="M761" s="8">
        <f t="shared" si="83"/>
        <v>85482</v>
      </c>
      <c r="N761" s="35">
        <v>0</v>
      </c>
      <c r="O761" s="25">
        <f t="shared" si="87"/>
        <v>0</v>
      </c>
      <c r="P761" s="30">
        <v>0</v>
      </c>
      <c r="Q761" s="45"/>
      <c r="R761" s="50">
        <f t="shared" si="84"/>
        <v>0</v>
      </c>
      <c r="S761" s="4">
        <v>0</v>
      </c>
      <c r="T761" s="5">
        <f t="shared" si="85"/>
        <v>0</v>
      </c>
      <c r="U761" s="14">
        <f t="shared" si="86"/>
        <v>0</v>
      </c>
    </row>
    <row r="762" spans="1:21" ht="15.75" x14ac:dyDescent="0.25">
      <c r="A762" s="6" t="s">
        <v>59</v>
      </c>
      <c r="B762" s="10" t="s">
        <v>17</v>
      </c>
      <c r="C762" s="2" t="s">
        <v>68</v>
      </c>
      <c r="D762" s="3">
        <v>960</v>
      </c>
      <c r="E762" s="3">
        <v>8400</v>
      </c>
      <c r="F762" s="38">
        <v>0.9</v>
      </c>
      <c r="G762" s="42">
        <v>0</v>
      </c>
      <c r="H762" s="45"/>
      <c r="I762" s="53">
        <f t="shared" si="81"/>
        <v>0</v>
      </c>
      <c r="J762" s="30">
        <v>94980</v>
      </c>
      <c r="K762" s="46"/>
      <c r="L762" s="56">
        <f t="shared" si="82"/>
        <v>85482</v>
      </c>
      <c r="M762" s="8">
        <f t="shared" si="83"/>
        <v>85482</v>
      </c>
      <c r="N762" s="35">
        <v>8.3999999999999995E-5</v>
      </c>
      <c r="O762" s="25">
        <f t="shared" si="87"/>
        <v>7.1804879999999995</v>
      </c>
      <c r="P762" s="30">
        <v>0</v>
      </c>
      <c r="Q762" s="45"/>
      <c r="R762" s="50">
        <f t="shared" si="84"/>
        <v>0</v>
      </c>
      <c r="S762" s="4">
        <v>9.3999999999999994E-5</v>
      </c>
      <c r="T762" s="5">
        <f t="shared" si="85"/>
        <v>0</v>
      </c>
      <c r="U762" s="14">
        <f t="shared" si="86"/>
        <v>7.1804879999999995</v>
      </c>
    </row>
    <row r="763" spans="1:21" ht="15.75" x14ac:dyDescent="0.25">
      <c r="A763" s="6" t="s">
        <v>59</v>
      </c>
      <c r="B763" s="10" t="s">
        <v>17</v>
      </c>
      <c r="C763" s="2" t="s">
        <v>69</v>
      </c>
      <c r="D763" s="3">
        <v>960</v>
      </c>
      <c r="E763" s="3">
        <v>8400</v>
      </c>
      <c r="F763" s="38">
        <v>0.9</v>
      </c>
      <c r="G763" s="42">
        <v>0</v>
      </c>
      <c r="H763" s="45"/>
      <c r="I763" s="53">
        <f t="shared" si="81"/>
        <v>0</v>
      </c>
      <c r="J763" s="30">
        <v>94980</v>
      </c>
      <c r="K763" s="46"/>
      <c r="L763" s="56">
        <f t="shared" si="82"/>
        <v>85482</v>
      </c>
      <c r="M763" s="8">
        <f t="shared" si="83"/>
        <v>85482</v>
      </c>
      <c r="N763" s="35">
        <v>1.3200000000000001E-4</v>
      </c>
      <c r="O763" s="25">
        <f t="shared" si="87"/>
        <v>11.283624000000001</v>
      </c>
      <c r="P763" s="30">
        <v>0</v>
      </c>
      <c r="Q763" s="45"/>
      <c r="R763" s="50">
        <f t="shared" si="84"/>
        <v>0</v>
      </c>
      <c r="S763" s="4">
        <v>1.46E-4</v>
      </c>
      <c r="T763" s="5">
        <f t="shared" si="85"/>
        <v>0</v>
      </c>
      <c r="U763" s="14">
        <f t="shared" si="86"/>
        <v>11.283624000000001</v>
      </c>
    </row>
    <row r="764" spans="1:21" ht="15.75" x14ac:dyDescent="0.25">
      <c r="A764" s="6" t="s">
        <v>59</v>
      </c>
      <c r="B764" s="10" t="s">
        <v>17</v>
      </c>
      <c r="C764" s="2" t="s">
        <v>81</v>
      </c>
      <c r="D764" s="3">
        <v>960</v>
      </c>
      <c r="E764" s="3">
        <v>8400</v>
      </c>
      <c r="F764" s="38">
        <v>0.9</v>
      </c>
      <c r="G764" s="42">
        <v>0</v>
      </c>
      <c r="H764" s="45"/>
      <c r="I764" s="53">
        <f t="shared" si="81"/>
        <v>0</v>
      </c>
      <c r="J764" s="30">
        <v>94980</v>
      </c>
      <c r="K764" s="46"/>
      <c r="L764" s="56">
        <f t="shared" si="82"/>
        <v>85482</v>
      </c>
      <c r="M764" s="8">
        <f t="shared" si="83"/>
        <v>85482</v>
      </c>
      <c r="N764" s="35">
        <v>1.8799999999999999E-4</v>
      </c>
      <c r="O764" s="25">
        <f t="shared" si="87"/>
        <v>16.070615999999998</v>
      </c>
      <c r="P764" s="30">
        <v>0</v>
      </c>
      <c r="Q764" s="45"/>
      <c r="R764" s="50">
        <f t="shared" si="84"/>
        <v>0</v>
      </c>
      <c r="S764" s="4">
        <v>2.1100000000000001E-4</v>
      </c>
      <c r="T764" s="5">
        <f t="shared" si="85"/>
        <v>0</v>
      </c>
      <c r="U764" s="14">
        <f t="shared" si="86"/>
        <v>16.070615999999998</v>
      </c>
    </row>
    <row r="765" spans="1:21" ht="15.75" x14ac:dyDescent="0.25">
      <c r="A765" s="6" t="s">
        <v>59</v>
      </c>
      <c r="B765" s="10" t="s">
        <v>17</v>
      </c>
      <c r="C765" s="2" t="s">
        <v>82</v>
      </c>
      <c r="D765" s="3">
        <v>960</v>
      </c>
      <c r="E765" s="3">
        <v>8400</v>
      </c>
      <c r="F765" s="38">
        <v>0.9</v>
      </c>
      <c r="G765" s="42">
        <v>0</v>
      </c>
      <c r="H765" s="45"/>
      <c r="I765" s="53">
        <f t="shared" si="81"/>
        <v>0</v>
      </c>
      <c r="J765" s="30">
        <v>94980</v>
      </c>
      <c r="K765" s="46"/>
      <c r="L765" s="56">
        <f t="shared" si="82"/>
        <v>85482</v>
      </c>
      <c r="M765" s="8">
        <f t="shared" si="83"/>
        <v>85482</v>
      </c>
      <c r="N765" s="35">
        <v>4.6999999999999997E-5</v>
      </c>
      <c r="O765" s="25">
        <f t="shared" si="87"/>
        <v>4.0176539999999994</v>
      </c>
      <c r="P765" s="30">
        <v>0</v>
      </c>
      <c r="Q765" s="45"/>
      <c r="R765" s="50">
        <f t="shared" si="84"/>
        <v>0</v>
      </c>
      <c r="S765" s="4">
        <v>5.3999999999999998E-5</v>
      </c>
      <c r="T765" s="5">
        <f t="shared" si="85"/>
        <v>0</v>
      </c>
      <c r="U765" s="14">
        <f t="shared" si="86"/>
        <v>4.0176539999999994</v>
      </c>
    </row>
    <row r="766" spans="1:21" ht="15.75" x14ac:dyDescent="0.25">
      <c r="A766" s="6" t="s">
        <v>59</v>
      </c>
      <c r="B766" s="10" t="s">
        <v>17</v>
      </c>
      <c r="C766" s="2" t="s">
        <v>83</v>
      </c>
      <c r="D766" s="3">
        <v>960</v>
      </c>
      <c r="E766" s="3">
        <v>8400</v>
      </c>
      <c r="F766" s="38">
        <v>0.9</v>
      </c>
      <c r="G766" s="42">
        <v>0</v>
      </c>
      <c r="H766" s="45"/>
      <c r="I766" s="53">
        <f t="shared" si="81"/>
        <v>0</v>
      </c>
      <c r="J766" s="30">
        <v>94980</v>
      </c>
      <c r="K766" s="46"/>
      <c r="L766" s="56">
        <f t="shared" si="82"/>
        <v>85482</v>
      </c>
      <c r="M766" s="8">
        <f t="shared" si="83"/>
        <v>85482</v>
      </c>
      <c r="N766" s="35">
        <v>9.2199999999999997E-4</v>
      </c>
      <c r="O766" s="25">
        <f t="shared" si="87"/>
        <v>78.814403999999996</v>
      </c>
      <c r="P766" s="30">
        <v>0</v>
      </c>
      <c r="Q766" s="45"/>
      <c r="R766" s="50">
        <f t="shared" si="84"/>
        <v>0</v>
      </c>
      <c r="S766" s="4">
        <v>1.0759999999999999E-3</v>
      </c>
      <c r="T766" s="5">
        <f t="shared" si="85"/>
        <v>0</v>
      </c>
      <c r="U766" s="14">
        <f t="shared" si="86"/>
        <v>78.814403999999996</v>
      </c>
    </row>
    <row r="767" spans="1:21" ht="15.75" x14ac:dyDescent="0.25">
      <c r="A767" s="6" t="s">
        <v>59</v>
      </c>
      <c r="B767" s="10" t="s">
        <v>17</v>
      </c>
      <c r="C767" s="2" t="s">
        <v>71</v>
      </c>
      <c r="D767" s="3">
        <v>960</v>
      </c>
      <c r="E767" s="3">
        <v>8400</v>
      </c>
      <c r="F767" s="38">
        <v>0.9</v>
      </c>
      <c r="G767" s="42">
        <v>0</v>
      </c>
      <c r="H767" s="45"/>
      <c r="I767" s="53">
        <f t="shared" si="81"/>
        <v>0</v>
      </c>
      <c r="J767" s="30">
        <v>94980</v>
      </c>
      <c r="K767" s="46"/>
      <c r="L767" s="56">
        <f t="shared" si="82"/>
        <v>85482</v>
      </c>
      <c r="M767" s="8">
        <f t="shared" si="83"/>
        <v>85482</v>
      </c>
      <c r="N767" s="35">
        <v>8.2000000000000001E-5</v>
      </c>
      <c r="O767" s="25">
        <f t="shared" si="87"/>
        <v>7.0095239999999999</v>
      </c>
      <c r="P767" s="30">
        <v>0</v>
      </c>
      <c r="Q767" s="45"/>
      <c r="R767" s="50">
        <f t="shared" si="84"/>
        <v>0</v>
      </c>
      <c r="S767" s="4">
        <v>9.2E-5</v>
      </c>
      <c r="T767" s="5">
        <f t="shared" si="85"/>
        <v>0</v>
      </c>
      <c r="U767" s="14">
        <f t="shared" si="86"/>
        <v>7.0095239999999999</v>
      </c>
    </row>
    <row r="768" spans="1:21" ht="15.75" x14ac:dyDescent="0.25">
      <c r="A768" s="6" t="s">
        <v>59</v>
      </c>
      <c r="B768" s="10" t="s">
        <v>17</v>
      </c>
      <c r="C768" s="2" t="s">
        <v>72</v>
      </c>
      <c r="D768" s="3">
        <v>960</v>
      </c>
      <c r="E768" s="3">
        <v>8400</v>
      </c>
      <c r="F768" s="38">
        <v>0.9</v>
      </c>
      <c r="G768" s="42">
        <v>0</v>
      </c>
      <c r="H768" s="45"/>
      <c r="I768" s="53">
        <f t="shared" si="81"/>
        <v>0</v>
      </c>
      <c r="J768" s="30">
        <v>94980</v>
      </c>
      <c r="K768" s="46"/>
      <c r="L768" s="56">
        <f t="shared" si="82"/>
        <v>85482</v>
      </c>
      <c r="M768" s="8">
        <f t="shared" si="83"/>
        <v>85482</v>
      </c>
      <c r="N768" s="35">
        <v>1.36E-4</v>
      </c>
      <c r="O768" s="25">
        <f t="shared" si="87"/>
        <v>11.625552000000001</v>
      </c>
      <c r="P768" s="30">
        <v>0</v>
      </c>
      <c r="Q768" s="45"/>
      <c r="R768" s="50">
        <f t="shared" si="84"/>
        <v>0</v>
      </c>
      <c r="S768" s="4">
        <v>1.35E-4</v>
      </c>
      <c r="T768" s="5">
        <f t="shared" si="85"/>
        <v>0</v>
      </c>
      <c r="U768" s="14">
        <f t="shared" si="86"/>
        <v>11.625552000000001</v>
      </c>
    </row>
    <row r="769" spans="1:21" ht="15.75" x14ac:dyDescent="0.25">
      <c r="A769" s="6" t="s">
        <v>59</v>
      </c>
      <c r="B769" s="10" t="s">
        <v>17</v>
      </c>
      <c r="C769" s="2" t="s">
        <v>73</v>
      </c>
      <c r="D769" s="3">
        <v>960</v>
      </c>
      <c r="E769" s="3">
        <v>8400</v>
      </c>
      <c r="F769" s="38">
        <v>0</v>
      </c>
      <c r="G769" s="42">
        <v>0</v>
      </c>
      <c r="H769" s="45"/>
      <c r="I769" s="53">
        <f t="shared" si="81"/>
        <v>0</v>
      </c>
      <c r="J769" s="30">
        <v>94980</v>
      </c>
      <c r="K769" s="46"/>
      <c r="L769" s="56">
        <f t="shared" si="82"/>
        <v>0</v>
      </c>
      <c r="M769" s="8">
        <f t="shared" si="83"/>
        <v>0</v>
      </c>
      <c r="N769" s="35">
        <v>1.2E-5</v>
      </c>
      <c r="O769" s="25">
        <f t="shared" si="87"/>
        <v>0</v>
      </c>
      <c r="P769" s="30">
        <v>0</v>
      </c>
      <c r="Q769" s="45"/>
      <c r="R769" s="50">
        <f t="shared" si="84"/>
        <v>0</v>
      </c>
      <c r="S769" s="4">
        <v>1.2E-5</v>
      </c>
      <c r="T769" s="5">
        <f t="shared" si="85"/>
        <v>0</v>
      </c>
      <c r="U769" s="14">
        <f t="shared" si="86"/>
        <v>0</v>
      </c>
    </row>
    <row r="770" spans="1:21" ht="15.75" x14ac:dyDescent="0.25">
      <c r="A770" s="6" t="s">
        <v>59</v>
      </c>
      <c r="B770" s="10" t="s">
        <v>17</v>
      </c>
      <c r="C770" s="2" t="s">
        <v>74</v>
      </c>
      <c r="D770" s="3">
        <v>960</v>
      </c>
      <c r="E770" s="3">
        <v>8400</v>
      </c>
      <c r="F770" s="38">
        <v>0</v>
      </c>
      <c r="G770" s="42">
        <v>0</v>
      </c>
      <c r="H770" s="45"/>
      <c r="I770" s="53">
        <f t="shared" si="81"/>
        <v>0</v>
      </c>
      <c r="J770" s="30">
        <v>94980</v>
      </c>
      <c r="K770" s="46"/>
      <c r="L770" s="56">
        <f t="shared" si="82"/>
        <v>0</v>
      </c>
      <c r="M770" s="8">
        <f t="shared" si="83"/>
        <v>0</v>
      </c>
      <c r="N770" s="35">
        <v>2.14E-4</v>
      </c>
      <c r="O770" s="25">
        <f t="shared" si="87"/>
        <v>0</v>
      </c>
      <c r="P770" s="30">
        <v>0</v>
      </c>
      <c r="Q770" s="45"/>
      <c r="R770" s="50">
        <f t="shared" si="84"/>
        <v>0</v>
      </c>
      <c r="S770" s="4">
        <v>2.4000000000000001E-4</v>
      </c>
      <c r="T770" s="5">
        <f t="shared" si="85"/>
        <v>0</v>
      </c>
      <c r="U770" s="14">
        <f t="shared" si="86"/>
        <v>0</v>
      </c>
    </row>
    <row r="771" spans="1:21" ht="15.75" x14ac:dyDescent="0.25">
      <c r="A771" s="6" t="s">
        <v>59</v>
      </c>
      <c r="B771" s="10" t="s">
        <v>17</v>
      </c>
      <c r="C771" s="2" t="s">
        <v>32</v>
      </c>
      <c r="D771" s="3">
        <v>960</v>
      </c>
      <c r="E771" s="3">
        <v>8400</v>
      </c>
      <c r="F771" s="38">
        <v>0.9</v>
      </c>
      <c r="G771" s="42">
        <v>0</v>
      </c>
      <c r="H771" s="45"/>
      <c r="I771" s="53">
        <f t="shared" ref="I771:I834" si="88">(G771-H771)*F771</f>
        <v>0</v>
      </c>
      <c r="J771" s="30">
        <v>94980</v>
      </c>
      <c r="K771" s="46"/>
      <c r="L771" s="56">
        <f t="shared" ref="L771:L853" si="89">(J771-K771)*F771</f>
        <v>85482</v>
      </c>
      <c r="M771" s="8">
        <f t="shared" ref="M771:M853" si="90">(G771-H771+J771-K771)*F771</f>
        <v>85482</v>
      </c>
      <c r="N771" s="35">
        <v>0</v>
      </c>
      <c r="O771" s="25">
        <f t="shared" si="87"/>
        <v>0</v>
      </c>
      <c r="P771" s="30">
        <v>0</v>
      </c>
      <c r="Q771" s="45"/>
      <c r="R771" s="50">
        <f t="shared" ref="R771:R853" si="91">+(P771-Q771)*F771</f>
        <v>0</v>
      </c>
      <c r="S771" s="4">
        <v>0</v>
      </c>
      <c r="T771" s="5">
        <f t="shared" ref="T771:T853" si="92">R771*S771</f>
        <v>0</v>
      </c>
      <c r="U771" s="14">
        <f t="shared" ref="U771:U853" si="93">+O771+T771</f>
        <v>0</v>
      </c>
    </row>
    <row r="772" spans="1:21" ht="15.75" x14ac:dyDescent="0.25">
      <c r="A772" s="6" t="s">
        <v>59</v>
      </c>
      <c r="B772" s="10" t="s">
        <v>17</v>
      </c>
      <c r="C772" s="2" t="s">
        <v>17</v>
      </c>
      <c r="D772" s="3">
        <v>960</v>
      </c>
      <c r="E772" s="3">
        <v>8400</v>
      </c>
      <c r="F772" s="38">
        <v>0.9</v>
      </c>
      <c r="G772" s="42">
        <v>0</v>
      </c>
      <c r="H772" s="45"/>
      <c r="I772" s="53">
        <f t="shared" si="88"/>
        <v>0</v>
      </c>
      <c r="J772" s="30">
        <v>94980</v>
      </c>
      <c r="K772" s="46"/>
      <c r="L772" s="56">
        <f t="shared" si="89"/>
        <v>85482</v>
      </c>
      <c r="M772" s="8">
        <f t="shared" si="90"/>
        <v>85482</v>
      </c>
      <c r="N772" s="35">
        <v>0</v>
      </c>
      <c r="O772" s="25">
        <f t="shared" si="87"/>
        <v>0</v>
      </c>
      <c r="P772" s="30">
        <v>0</v>
      </c>
      <c r="Q772" s="45"/>
      <c r="R772" s="50">
        <f t="shared" si="91"/>
        <v>0</v>
      </c>
      <c r="S772" s="4">
        <v>0</v>
      </c>
      <c r="T772" s="5">
        <f t="shared" si="92"/>
        <v>0</v>
      </c>
      <c r="U772" s="14">
        <f t="shared" si="93"/>
        <v>0</v>
      </c>
    </row>
    <row r="773" spans="1:21" ht="15.75" x14ac:dyDescent="0.25">
      <c r="A773" s="6" t="s">
        <v>59</v>
      </c>
      <c r="B773" s="10" t="s">
        <v>17</v>
      </c>
      <c r="C773" s="2" t="s">
        <v>37</v>
      </c>
      <c r="D773" s="3">
        <v>960</v>
      </c>
      <c r="E773" s="3">
        <v>8400</v>
      </c>
      <c r="F773" s="38">
        <v>0.9</v>
      </c>
      <c r="G773" s="42">
        <v>0</v>
      </c>
      <c r="H773" s="45"/>
      <c r="I773" s="53">
        <f t="shared" si="88"/>
        <v>0</v>
      </c>
      <c r="J773" s="30">
        <v>94980</v>
      </c>
      <c r="K773" s="46"/>
      <c r="L773" s="56">
        <f t="shared" si="89"/>
        <v>85482</v>
      </c>
      <c r="M773" s="8">
        <f t="shared" si="90"/>
        <v>85482</v>
      </c>
      <c r="N773" s="35">
        <v>2.1499999999999999E-4</v>
      </c>
      <c r="O773" s="25">
        <f t="shared" si="87"/>
        <v>18.378630000000001</v>
      </c>
      <c r="P773" s="30">
        <v>0</v>
      </c>
      <c r="Q773" s="45"/>
      <c r="R773" s="50">
        <f t="shared" si="91"/>
        <v>0</v>
      </c>
      <c r="S773" s="4">
        <v>2.41E-4</v>
      </c>
      <c r="T773" s="5">
        <f t="shared" si="92"/>
        <v>0</v>
      </c>
      <c r="U773" s="14">
        <f t="shared" si="93"/>
        <v>18.378630000000001</v>
      </c>
    </row>
    <row r="774" spans="1:21" ht="15.75" x14ac:dyDescent="0.25">
      <c r="A774" s="6" t="s">
        <v>59</v>
      </c>
      <c r="B774" s="10" t="s">
        <v>17</v>
      </c>
      <c r="C774" s="2" t="s">
        <v>34</v>
      </c>
      <c r="D774" s="3">
        <v>960</v>
      </c>
      <c r="E774" s="3">
        <v>8400</v>
      </c>
      <c r="F774" s="38">
        <v>0.9</v>
      </c>
      <c r="G774" s="42">
        <v>0</v>
      </c>
      <c r="H774" s="45"/>
      <c r="I774" s="53">
        <f t="shared" si="88"/>
        <v>0</v>
      </c>
      <c r="J774" s="30">
        <v>94980</v>
      </c>
      <c r="K774" s="46"/>
      <c r="L774" s="56">
        <f t="shared" si="89"/>
        <v>85482</v>
      </c>
      <c r="M774" s="8">
        <f t="shared" si="90"/>
        <v>85482</v>
      </c>
      <c r="N774" s="35">
        <v>8.9800000000000004E-4</v>
      </c>
      <c r="O774" s="25">
        <f t="shared" si="87"/>
        <v>76.762836000000007</v>
      </c>
      <c r="P774" s="30">
        <v>0</v>
      </c>
      <c r="Q774" s="45"/>
      <c r="R774" s="50">
        <f t="shared" si="91"/>
        <v>0</v>
      </c>
      <c r="S774" s="4">
        <v>1.0369999999999999E-3</v>
      </c>
      <c r="T774" s="5">
        <f t="shared" si="92"/>
        <v>0</v>
      </c>
      <c r="U774" s="14">
        <f t="shared" si="93"/>
        <v>76.762836000000007</v>
      </c>
    </row>
    <row r="775" spans="1:21" ht="15.75" x14ac:dyDescent="0.25">
      <c r="A775" s="6" t="s">
        <v>59</v>
      </c>
      <c r="B775" s="10" t="s">
        <v>17</v>
      </c>
      <c r="C775" s="2" t="s">
        <v>33</v>
      </c>
      <c r="D775" s="3">
        <v>960</v>
      </c>
      <c r="E775" s="3">
        <v>8400</v>
      </c>
      <c r="F775" s="38">
        <v>0.9</v>
      </c>
      <c r="G775" s="42">
        <v>0</v>
      </c>
      <c r="H775" s="45"/>
      <c r="I775" s="53">
        <f t="shared" si="88"/>
        <v>0</v>
      </c>
      <c r="J775" s="30">
        <v>94980</v>
      </c>
      <c r="K775" s="46"/>
      <c r="L775" s="56">
        <f t="shared" si="89"/>
        <v>85482</v>
      </c>
      <c r="M775" s="8">
        <f t="shared" si="90"/>
        <v>85482</v>
      </c>
      <c r="N775" s="35">
        <v>6.6000000000000005E-5</v>
      </c>
      <c r="O775" s="25">
        <f t="shared" si="87"/>
        <v>5.6418120000000007</v>
      </c>
      <c r="P775" s="30">
        <v>0</v>
      </c>
      <c r="Q775" s="45"/>
      <c r="R775" s="50">
        <f t="shared" si="91"/>
        <v>0</v>
      </c>
      <c r="S775" s="4">
        <v>6.2000000000000003E-5</v>
      </c>
      <c r="T775" s="5">
        <f t="shared" si="92"/>
        <v>0</v>
      </c>
      <c r="U775" s="14">
        <f t="shared" si="93"/>
        <v>5.6418120000000007</v>
      </c>
    </row>
    <row r="776" spans="1:21" ht="15.75" x14ac:dyDescent="0.25">
      <c r="A776" s="6" t="s">
        <v>59</v>
      </c>
      <c r="B776" s="10" t="s">
        <v>17</v>
      </c>
      <c r="C776" s="2" t="s">
        <v>187</v>
      </c>
      <c r="D776" s="3">
        <v>960</v>
      </c>
      <c r="E776" s="3">
        <v>8400</v>
      </c>
      <c r="F776" s="38">
        <v>0.9</v>
      </c>
      <c r="G776" s="42">
        <v>0</v>
      </c>
      <c r="H776" s="45"/>
      <c r="I776" s="53">
        <f t="shared" si="88"/>
        <v>0</v>
      </c>
      <c r="J776" s="30">
        <v>94980</v>
      </c>
      <c r="K776" s="46"/>
      <c r="L776" s="56">
        <f t="shared" si="89"/>
        <v>85482</v>
      </c>
      <c r="M776" s="8">
        <f t="shared" si="90"/>
        <v>85482</v>
      </c>
      <c r="N776" s="35">
        <v>4.6E-5</v>
      </c>
      <c r="O776" s="25">
        <f t="shared" si="87"/>
        <v>3.932172</v>
      </c>
      <c r="P776" s="30">
        <v>0</v>
      </c>
      <c r="Q776" s="45"/>
      <c r="R776" s="50">
        <f t="shared" si="91"/>
        <v>0</v>
      </c>
      <c r="S776" s="4">
        <v>2.5999999999999998E-5</v>
      </c>
      <c r="T776" s="5">
        <f t="shared" si="92"/>
        <v>0</v>
      </c>
      <c r="U776" s="14">
        <f t="shared" si="93"/>
        <v>3.932172</v>
      </c>
    </row>
    <row r="777" spans="1:21" ht="15.75" x14ac:dyDescent="0.25">
      <c r="A777" s="6" t="s">
        <v>59</v>
      </c>
      <c r="B777" s="10" t="s">
        <v>17</v>
      </c>
      <c r="C777" s="2" t="s">
        <v>64</v>
      </c>
      <c r="D777" s="3">
        <v>478</v>
      </c>
      <c r="E777" s="3">
        <v>9004</v>
      </c>
      <c r="F777" s="38">
        <v>0.9</v>
      </c>
      <c r="G777" s="42">
        <v>442500</v>
      </c>
      <c r="H777" s="45">
        <v>66375</v>
      </c>
      <c r="I777" s="53">
        <f t="shared" si="88"/>
        <v>338512.5</v>
      </c>
      <c r="J777" s="30">
        <v>28002</v>
      </c>
      <c r="K777" s="46"/>
      <c r="L777" s="56">
        <f t="shared" si="89"/>
        <v>25201.8</v>
      </c>
      <c r="M777" s="8">
        <f t="shared" si="90"/>
        <v>363714.3</v>
      </c>
      <c r="N777" s="35">
        <v>1.4239999999999999E-3</v>
      </c>
      <c r="O777" s="25">
        <f t="shared" si="87"/>
        <v>517.92916319999995</v>
      </c>
      <c r="P777" s="30">
        <v>0</v>
      </c>
      <c r="Q777" s="45">
        <v>0</v>
      </c>
      <c r="R777" s="50">
        <f t="shared" si="91"/>
        <v>0</v>
      </c>
      <c r="S777" s="4">
        <v>1.72E-3</v>
      </c>
      <c r="T777" s="5">
        <f t="shared" si="92"/>
        <v>0</v>
      </c>
      <c r="U777" s="14">
        <f t="shared" si="93"/>
        <v>517.92916319999995</v>
      </c>
    </row>
    <row r="778" spans="1:21" ht="15.75" x14ac:dyDescent="0.25">
      <c r="A778" s="6" t="s">
        <v>59</v>
      </c>
      <c r="B778" s="10" t="s">
        <v>17</v>
      </c>
      <c r="C778" s="2" t="s">
        <v>65</v>
      </c>
      <c r="D778" s="3">
        <v>478</v>
      </c>
      <c r="E778" s="3">
        <v>9004</v>
      </c>
      <c r="F778" s="38">
        <v>0.9</v>
      </c>
      <c r="G778" s="42">
        <v>442500</v>
      </c>
      <c r="H778" s="45">
        <v>66375</v>
      </c>
      <c r="I778" s="53">
        <f t="shared" si="88"/>
        <v>338512.5</v>
      </c>
      <c r="J778" s="30">
        <v>28002</v>
      </c>
      <c r="K778" s="46"/>
      <c r="L778" s="56">
        <f t="shared" si="89"/>
        <v>25201.8</v>
      </c>
      <c r="M778" s="8">
        <f t="shared" si="90"/>
        <v>363714.3</v>
      </c>
      <c r="N778" s="35">
        <v>1.4100000000000001E-4</v>
      </c>
      <c r="O778" s="25">
        <f t="shared" si="87"/>
        <v>51.283716300000002</v>
      </c>
      <c r="P778" s="30">
        <v>0</v>
      </c>
      <c r="Q778" s="45">
        <v>0</v>
      </c>
      <c r="R778" s="50">
        <f t="shared" si="91"/>
        <v>0</v>
      </c>
      <c r="S778" s="4">
        <v>1.85E-4</v>
      </c>
      <c r="T778" s="5">
        <f t="shared" si="92"/>
        <v>0</v>
      </c>
      <c r="U778" s="14">
        <f t="shared" si="93"/>
        <v>51.283716300000002</v>
      </c>
    </row>
    <row r="779" spans="1:21" ht="15.75" x14ac:dyDescent="0.25">
      <c r="A779" s="6" t="s">
        <v>59</v>
      </c>
      <c r="B779" s="10" t="s">
        <v>17</v>
      </c>
      <c r="C779" s="2" t="s">
        <v>66</v>
      </c>
      <c r="D779" s="3">
        <v>478</v>
      </c>
      <c r="E779" s="3">
        <v>9004</v>
      </c>
      <c r="F779" s="38">
        <v>0.9</v>
      </c>
      <c r="G779" s="42">
        <v>442500</v>
      </c>
      <c r="H779" s="45">
        <v>66375</v>
      </c>
      <c r="I779" s="53">
        <f t="shared" si="88"/>
        <v>338512.5</v>
      </c>
      <c r="J779" s="30">
        <v>28002</v>
      </c>
      <c r="K779" s="46"/>
      <c r="L779" s="56">
        <f t="shared" si="89"/>
        <v>25201.8</v>
      </c>
      <c r="M779" s="8">
        <f t="shared" si="90"/>
        <v>363714.3</v>
      </c>
      <c r="N779" s="35">
        <v>4.7399999999999997E-4</v>
      </c>
      <c r="O779" s="25">
        <f t="shared" si="87"/>
        <v>172.40057819999998</v>
      </c>
      <c r="P779" s="30">
        <v>0</v>
      </c>
      <c r="Q779" s="45">
        <v>0</v>
      </c>
      <c r="R779" s="50">
        <f t="shared" si="91"/>
        <v>0</v>
      </c>
      <c r="S779" s="4">
        <v>4.5800000000000002E-4</v>
      </c>
      <c r="T779" s="5">
        <f t="shared" si="92"/>
        <v>0</v>
      </c>
      <c r="U779" s="14">
        <f t="shared" si="93"/>
        <v>172.40057819999998</v>
      </c>
    </row>
    <row r="780" spans="1:21" ht="15.75" x14ac:dyDescent="0.25">
      <c r="A780" s="6" t="s">
        <v>59</v>
      </c>
      <c r="B780" s="10" t="s">
        <v>17</v>
      </c>
      <c r="C780" s="2" t="s">
        <v>78</v>
      </c>
      <c r="D780" s="3">
        <v>478</v>
      </c>
      <c r="E780" s="3">
        <v>9004</v>
      </c>
      <c r="F780" s="38">
        <v>0.9</v>
      </c>
      <c r="G780" s="42">
        <v>442500</v>
      </c>
      <c r="H780" s="45">
        <v>66375</v>
      </c>
      <c r="I780" s="53">
        <f t="shared" si="88"/>
        <v>338512.5</v>
      </c>
      <c r="J780" s="30">
        <v>28002</v>
      </c>
      <c r="K780" s="46"/>
      <c r="L780" s="56">
        <f t="shared" si="89"/>
        <v>25201.8</v>
      </c>
      <c r="M780" s="8">
        <f t="shared" si="90"/>
        <v>363714.3</v>
      </c>
      <c r="N780" s="35">
        <v>5.4999999999999997E-3</v>
      </c>
      <c r="O780" s="25">
        <f t="shared" si="87"/>
        <v>2000.4286499999998</v>
      </c>
      <c r="P780" s="30">
        <v>0</v>
      </c>
      <c r="Q780" s="45">
        <v>0</v>
      </c>
      <c r="R780" s="50">
        <f t="shared" si="91"/>
        <v>0</v>
      </c>
      <c r="S780" s="4">
        <v>5.8060000000000004E-3</v>
      </c>
      <c r="T780" s="5">
        <f t="shared" si="92"/>
        <v>0</v>
      </c>
      <c r="U780" s="14">
        <f t="shared" si="93"/>
        <v>2000.4286499999998</v>
      </c>
    </row>
    <row r="781" spans="1:21" ht="15.75" x14ac:dyDescent="0.25">
      <c r="A781" s="6" t="s">
        <v>59</v>
      </c>
      <c r="B781" s="10" t="s">
        <v>17</v>
      </c>
      <c r="C781" s="2" t="s">
        <v>67</v>
      </c>
      <c r="D781" s="3">
        <v>478</v>
      </c>
      <c r="E781" s="3">
        <v>9004</v>
      </c>
      <c r="F781" s="38">
        <v>0.9</v>
      </c>
      <c r="G781" s="42">
        <v>442500</v>
      </c>
      <c r="H781" s="45">
        <v>66375</v>
      </c>
      <c r="I781" s="53">
        <f t="shared" si="88"/>
        <v>338512.5</v>
      </c>
      <c r="J781" s="30">
        <v>28002</v>
      </c>
      <c r="K781" s="46"/>
      <c r="L781" s="56">
        <f t="shared" si="89"/>
        <v>25201.8</v>
      </c>
      <c r="M781" s="8">
        <f t="shared" si="90"/>
        <v>363714.3</v>
      </c>
      <c r="N781" s="35">
        <v>0</v>
      </c>
      <c r="O781" s="25">
        <f t="shared" ref="O781:O853" si="94">M781*N781</f>
        <v>0</v>
      </c>
      <c r="P781" s="30">
        <v>0</v>
      </c>
      <c r="Q781" s="45">
        <v>0</v>
      </c>
      <c r="R781" s="50">
        <f t="shared" si="91"/>
        <v>0</v>
      </c>
      <c r="S781" s="4">
        <v>0</v>
      </c>
      <c r="T781" s="5">
        <f t="shared" si="92"/>
        <v>0</v>
      </c>
      <c r="U781" s="14">
        <f t="shared" si="93"/>
        <v>0</v>
      </c>
    </row>
    <row r="782" spans="1:21" ht="15.75" x14ac:dyDescent="0.25">
      <c r="A782" s="6" t="s">
        <v>59</v>
      </c>
      <c r="B782" s="10" t="s">
        <v>17</v>
      </c>
      <c r="C782" s="2" t="s">
        <v>68</v>
      </c>
      <c r="D782" s="3">
        <v>478</v>
      </c>
      <c r="E782" s="3">
        <v>9004</v>
      </c>
      <c r="F782" s="38">
        <v>0.9</v>
      </c>
      <c r="G782" s="42">
        <v>442500</v>
      </c>
      <c r="H782" s="45">
        <v>66375</v>
      </c>
      <c r="I782" s="53">
        <f t="shared" si="88"/>
        <v>338512.5</v>
      </c>
      <c r="J782" s="30">
        <v>28002</v>
      </c>
      <c r="K782" s="46"/>
      <c r="L782" s="56">
        <f t="shared" si="89"/>
        <v>25201.8</v>
      </c>
      <c r="M782" s="8">
        <f t="shared" si="90"/>
        <v>363714.3</v>
      </c>
      <c r="N782" s="35">
        <v>8.3999999999999995E-5</v>
      </c>
      <c r="O782" s="25">
        <f t="shared" si="94"/>
        <v>30.552001199999996</v>
      </c>
      <c r="P782" s="30">
        <v>0</v>
      </c>
      <c r="Q782" s="45">
        <v>0</v>
      </c>
      <c r="R782" s="50">
        <f t="shared" si="91"/>
        <v>0</v>
      </c>
      <c r="S782" s="4">
        <v>9.3999999999999994E-5</v>
      </c>
      <c r="T782" s="5">
        <f t="shared" si="92"/>
        <v>0</v>
      </c>
      <c r="U782" s="14">
        <f t="shared" si="93"/>
        <v>30.552001199999996</v>
      </c>
    </row>
    <row r="783" spans="1:21" ht="15.75" x14ac:dyDescent="0.25">
      <c r="A783" s="6" t="s">
        <v>59</v>
      </c>
      <c r="B783" s="10" t="s">
        <v>17</v>
      </c>
      <c r="C783" s="2" t="s">
        <v>69</v>
      </c>
      <c r="D783" s="3">
        <v>478</v>
      </c>
      <c r="E783" s="3">
        <v>9004</v>
      </c>
      <c r="F783" s="38">
        <v>0.9</v>
      </c>
      <c r="G783" s="42">
        <v>442500</v>
      </c>
      <c r="H783" s="45">
        <v>66375</v>
      </c>
      <c r="I783" s="53">
        <f t="shared" si="88"/>
        <v>338512.5</v>
      </c>
      <c r="J783" s="30">
        <v>28002</v>
      </c>
      <c r="K783" s="46"/>
      <c r="L783" s="56">
        <f t="shared" si="89"/>
        <v>25201.8</v>
      </c>
      <c r="M783" s="8">
        <f t="shared" si="90"/>
        <v>363714.3</v>
      </c>
      <c r="N783" s="35">
        <v>1.3200000000000001E-4</v>
      </c>
      <c r="O783" s="25">
        <f t="shared" si="94"/>
        <v>48.010287600000005</v>
      </c>
      <c r="P783" s="30">
        <v>0</v>
      </c>
      <c r="Q783" s="45">
        <v>0</v>
      </c>
      <c r="R783" s="50">
        <f t="shared" si="91"/>
        <v>0</v>
      </c>
      <c r="S783" s="4">
        <v>1.46E-4</v>
      </c>
      <c r="T783" s="5">
        <f t="shared" si="92"/>
        <v>0</v>
      </c>
      <c r="U783" s="14">
        <f t="shared" si="93"/>
        <v>48.010287600000005</v>
      </c>
    </row>
    <row r="784" spans="1:21" ht="15.75" x14ac:dyDescent="0.25">
      <c r="A784" s="6" t="s">
        <v>59</v>
      </c>
      <c r="B784" s="10" t="s">
        <v>17</v>
      </c>
      <c r="C784" s="2" t="s">
        <v>70</v>
      </c>
      <c r="D784" s="3">
        <v>478</v>
      </c>
      <c r="E784" s="3">
        <v>9004</v>
      </c>
      <c r="F784" s="38">
        <v>0.9</v>
      </c>
      <c r="G784" s="42">
        <v>442500</v>
      </c>
      <c r="H784" s="45">
        <v>66375</v>
      </c>
      <c r="I784" s="53">
        <f t="shared" si="88"/>
        <v>338512.5</v>
      </c>
      <c r="J784" s="30">
        <v>28002</v>
      </c>
      <c r="K784" s="46"/>
      <c r="L784" s="56">
        <f t="shared" si="89"/>
        <v>25201.8</v>
      </c>
      <c r="M784" s="8">
        <f t="shared" si="90"/>
        <v>363714.3</v>
      </c>
      <c r="N784" s="35">
        <v>5.0299999999999997E-4</v>
      </c>
      <c r="O784" s="25">
        <f t="shared" si="94"/>
        <v>182.94829289999998</v>
      </c>
      <c r="P784" s="30">
        <v>0</v>
      </c>
      <c r="Q784" s="45">
        <v>0</v>
      </c>
      <c r="R784" s="50">
        <f t="shared" si="91"/>
        <v>0</v>
      </c>
      <c r="S784" s="4">
        <v>5.6400000000000005E-4</v>
      </c>
      <c r="T784" s="5">
        <f t="shared" si="92"/>
        <v>0</v>
      </c>
      <c r="U784" s="14">
        <f t="shared" si="93"/>
        <v>182.94829289999998</v>
      </c>
    </row>
    <row r="785" spans="1:21" ht="15.75" x14ac:dyDescent="0.25">
      <c r="A785" s="6" t="s">
        <v>59</v>
      </c>
      <c r="B785" s="10" t="s">
        <v>17</v>
      </c>
      <c r="C785" s="2" t="s">
        <v>83</v>
      </c>
      <c r="D785" s="3">
        <v>478</v>
      </c>
      <c r="E785" s="3">
        <v>9004</v>
      </c>
      <c r="F785" s="38">
        <v>0.9</v>
      </c>
      <c r="G785" s="42">
        <v>442500</v>
      </c>
      <c r="H785" s="45">
        <v>66375</v>
      </c>
      <c r="I785" s="53">
        <f t="shared" si="88"/>
        <v>338512.5</v>
      </c>
      <c r="J785" s="30">
        <v>28002</v>
      </c>
      <c r="K785" s="46"/>
      <c r="L785" s="56">
        <f t="shared" si="89"/>
        <v>25201.8</v>
      </c>
      <c r="M785" s="8">
        <f t="shared" si="90"/>
        <v>363714.3</v>
      </c>
      <c r="N785" s="35">
        <v>9.2199999999999997E-4</v>
      </c>
      <c r="O785" s="25">
        <f t="shared" si="94"/>
        <v>335.34458459999996</v>
      </c>
      <c r="P785" s="30">
        <v>0</v>
      </c>
      <c r="Q785" s="45">
        <v>0</v>
      </c>
      <c r="R785" s="50">
        <f t="shared" si="91"/>
        <v>0</v>
      </c>
      <c r="S785" s="4">
        <v>1.0759999999999999E-3</v>
      </c>
      <c r="T785" s="5">
        <f t="shared" si="92"/>
        <v>0</v>
      </c>
      <c r="U785" s="14">
        <f t="shared" si="93"/>
        <v>335.34458459999996</v>
      </c>
    </row>
    <row r="786" spans="1:21" ht="15.75" x14ac:dyDescent="0.25">
      <c r="A786" s="6" t="s">
        <v>59</v>
      </c>
      <c r="B786" s="10" t="s">
        <v>17</v>
      </c>
      <c r="C786" s="2" t="s">
        <v>71</v>
      </c>
      <c r="D786" s="3">
        <v>478</v>
      </c>
      <c r="E786" s="3">
        <v>9004</v>
      </c>
      <c r="F786" s="38">
        <v>0.9</v>
      </c>
      <c r="G786" s="42">
        <v>442500</v>
      </c>
      <c r="H786" s="45">
        <v>66375</v>
      </c>
      <c r="I786" s="53">
        <f t="shared" si="88"/>
        <v>338512.5</v>
      </c>
      <c r="J786" s="30">
        <v>28002</v>
      </c>
      <c r="K786" s="46"/>
      <c r="L786" s="56">
        <f t="shared" si="89"/>
        <v>25201.8</v>
      </c>
      <c r="M786" s="8">
        <f t="shared" si="90"/>
        <v>363714.3</v>
      </c>
      <c r="N786" s="35">
        <v>8.2000000000000001E-5</v>
      </c>
      <c r="O786" s="25">
        <f t="shared" si="94"/>
        <v>29.8245726</v>
      </c>
      <c r="P786" s="30">
        <v>0</v>
      </c>
      <c r="Q786" s="45">
        <v>0</v>
      </c>
      <c r="R786" s="50">
        <f t="shared" si="91"/>
        <v>0</v>
      </c>
      <c r="S786" s="4">
        <v>9.2E-5</v>
      </c>
      <c r="T786" s="5">
        <f t="shared" si="92"/>
        <v>0</v>
      </c>
      <c r="U786" s="14">
        <f t="shared" si="93"/>
        <v>29.8245726</v>
      </c>
    </row>
    <row r="787" spans="1:21" ht="15.75" x14ac:dyDescent="0.25">
      <c r="A787" s="6" t="s">
        <v>59</v>
      </c>
      <c r="B787" s="10" t="s">
        <v>17</v>
      </c>
      <c r="C787" s="2" t="s">
        <v>72</v>
      </c>
      <c r="D787" s="3">
        <v>478</v>
      </c>
      <c r="E787" s="3">
        <v>9004</v>
      </c>
      <c r="F787" s="38">
        <v>0.9</v>
      </c>
      <c r="G787" s="42">
        <v>442500</v>
      </c>
      <c r="H787" s="45">
        <v>66375</v>
      </c>
      <c r="I787" s="53">
        <f t="shared" si="88"/>
        <v>338512.5</v>
      </c>
      <c r="J787" s="30">
        <v>28002</v>
      </c>
      <c r="K787" s="46"/>
      <c r="L787" s="56">
        <f t="shared" si="89"/>
        <v>25201.8</v>
      </c>
      <c r="M787" s="8">
        <f t="shared" si="90"/>
        <v>363714.3</v>
      </c>
      <c r="N787" s="35">
        <v>1.36E-4</v>
      </c>
      <c r="O787" s="25">
        <f t="shared" si="94"/>
        <v>49.465144799999997</v>
      </c>
      <c r="P787" s="30">
        <v>0</v>
      </c>
      <c r="Q787" s="45">
        <v>0</v>
      </c>
      <c r="R787" s="50">
        <f t="shared" si="91"/>
        <v>0</v>
      </c>
      <c r="S787" s="4">
        <v>1.35E-4</v>
      </c>
      <c r="T787" s="5">
        <f t="shared" si="92"/>
        <v>0</v>
      </c>
      <c r="U787" s="14">
        <f t="shared" si="93"/>
        <v>49.465144799999997</v>
      </c>
    </row>
    <row r="788" spans="1:21" ht="15.75" x14ac:dyDescent="0.25">
      <c r="A788" s="6" t="s">
        <v>59</v>
      </c>
      <c r="B788" s="10" t="s">
        <v>17</v>
      </c>
      <c r="C788" s="2" t="s">
        <v>73</v>
      </c>
      <c r="D788" s="3">
        <v>478</v>
      </c>
      <c r="E788" s="3">
        <v>9004</v>
      </c>
      <c r="F788" s="38">
        <v>0</v>
      </c>
      <c r="G788" s="42">
        <v>442500</v>
      </c>
      <c r="H788" s="45">
        <v>66375</v>
      </c>
      <c r="I788" s="53">
        <f t="shared" si="88"/>
        <v>0</v>
      </c>
      <c r="J788" s="30">
        <v>28002</v>
      </c>
      <c r="K788" s="46"/>
      <c r="L788" s="56">
        <f t="shared" si="89"/>
        <v>0</v>
      </c>
      <c r="M788" s="8">
        <f t="shared" si="90"/>
        <v>0</v>
      </c>
      <c r="N788" s="35">
        <v>1.2E-5</v>
      </c>
      <c r="O788" s="25">
        <f t="shared" si="94"/>
        <v>0</v>
      </c>
      <c r="P788" s="30">
        <v>0</v>
      </c>
      <c r="Q788" s="45">
        <v>0</v>
      </c>
      <c r="R788" s="50">
        <f t="shared" si="91"/>
        <v>0</v>
      </c>
      <c r="S788" s="4">
        <v>1.2E-5</v>
      </c>
      <c r="T788" s="5">
        <f t="shared" si="92"/>
        <v>0</v>
      </c>
      <c r="U788" s="14">
        <f t="shared" si="93"/>
        <v>0</v>
      </c>
    </row>
    <row r="789" spans="1:21" ht="15.75" x14ac:dyDescent="0.25">
      <c r="A789" s="6" t="s">
        <v>59</v>
      </c>
      <c r="B789" s="10" t="s">
        <v>17</v>
      </c>
      <c r="C789" s="2" t="s">
        <v>74</v>
      </c>
      <c r="D789" s="3">
        <v>478</v>
      </c>
      <c r="E789" s="3">
        <v>9004</v>
      </c>
      <c r="F789" s="38">
        <v>0</v>
      </c>
      <c r="G789" s="42">
        <v>442500</v>
      </c>
      <c r="H789" s="45">
        <v>66375</v>
      </c>
      <c r="I789" s="53">
        <f t="shared" si="88"/>
        <v>0</v>
      </c>
      <c r="J789" s="30">
        <v>28002</v>
      </c>
      <c r="K789" s="46"/>
      <c r="L789" s="56">
        <f t="shared" si="89"/>
        <v>0</v>
      </c>
      <c r="M789" s="8">
        <f t="shared" si="90"/>
        <v>0</v>
      </c>
      <c r="N789" s="35">
        <v>2.14E-4</v>
      </c>
      <c r="O789" s="25">
        <f t="shared" si="94"/>
        <v>0</v>
      </c>
      <c r="P789" s="30">
        <v>0</v>
      </c>
      <c r="Q789" s="45">
        <v>0</v>
      </c>
      <c r="R789" s="50">
        <f t="shared" si="91"/>
        <v>0</v>
      </c>
      <c r="S789" s="4">
        <v>2.4000000000000001E-4</v>
      </c>
      <c r="T789" s="5">
        <f t="shared" si="92"/>
        <v>0</v>
      </c>
      <c r="U789" s="14">
        <f t="shared" si="93"/>
        <v>0</v>
      </c>
    </row>
    <row r="790" spans="1:21" ht="15.75" x14ac:dyDescent="0.25">
      <c r="A790" s="6" t="s">
        <v>59</v>
      </c>
      <c r="B790" s="10" t="s">
        <v>17</v>
      </c>
      <c r="C790" s="2" t="s">
        <v>32</v>
      </c>
      <c r="D790" s="3">
        <v>478</v>
      </c>
      <c r="E790" s="3">
        <v>9004</v>
      </c>
      <c r="F790" s="38">
        <v>0.9</v>
      </c>
      <c r="G790" s="42">
        <v>442500</v>
      </c>
      <c r="H790" s="45">
        <v>66375</v>
      </c>
      <c r="I790" s="53">
        <f t="shared" si="88"/>
        <v>338512.5</v>
      </c>
      <c r="J790" s="30">
        <v>28002</v>
      </c>
      <c r="K790" s="46"/>
      <c r="L790" s="56">
        <f t="shared" si="89"/>
        <v>25201.8</v>
      </c>
      <c r="M790" s="8">
        <f t="shared" si="90"/>
        <v>363714.3</v>
      </c>
      <c r="N790" s="35">
        <v>0</v>
      </c>
      <c r="O790" s="25">
        <f t="shared" si="94"/>
        <v>0</v>
      </c>
      <c r="P790" s="30">
        <v>0</v>
      </c>
      <c r="Q790" s="45">
        <v>0</v>
      </c>
      <c r="R790" s="50">
        <f t="shared" si="91"/>
        <v>0</v>
      </c>
      <c r="S790" s="4">
        <v>0</v>
      </c>
      <c r="T790" s="5">
        <f t="shared" si="92"/>
        <v>0</v>
      </c>
      <c r="U790" s="14">
        <f t="shared" si="93"/>
        <v>0</v>
      </c>
    </row>
    <row r="791" spans="1:21" ht="15.75" x14ac:dyDescent="0.25">
      <c r="A791" s="6" t="s">
        <v>59</v>
      </c>
      <c r="B791" s="10" t="s">
        <v>17</v>
      </c>
      <c r="C791" s="2" t="s">
        <v>17</v>
      </c>
      <c r="D791" s="3">
        <v>478</v>
      </c>
      <c r="E791" s="3">
        <v>9004</v>
      </c>
      <c r="F791" s="38">
        <v>0.9</v>
      </c>
      <c r="G791" s="42">
        <v>442500</v>
      </c>
      <c r="H791" s="45">
        <v>66375</v>
      </c>
      <c r="I791" s="53">
        <f t="shared" si="88"/>
        <v>338512.5</v>
      </c>
      <c r="J791" s="30">
        <v>28002</v>
      </c>
      <c r="K791" s="46"/>
      <c r="L791" s="56">
        <f t="shared" si="89"/>
        <v>25201.8</v>
      </c>
      <c r="M791" s="8">
        <f t="shared" si="90"/>
        <v>363714.3</v>
      </c>
      <c r="N791" s="35">
        <v>0</v>
      </c>
      <c r="O791" s="25">
        <f t="shared" si="94"/>
        <v>0</v>
      </c>
      <c r="P791" s="30">
        <v>0</v>
      </c>
      <c r="Q791" s="45">
        <v>0</v>
      </c>
      <c r="R791" s="50">
        <f t="shared" si="91"/>
        <v>0</v>
      </c>
      <c r="S791" s="4">
        <v>0</v>
      </c>
      <c r="T791" s="5">
        <f t="shared" si="92"/>
        <v>0</v>
      </c>
      <c r="U791" s="14">
        <f t="shared" si="93"/>
        <v>0</v>
      </c>
    </row>
    <row r="792" spans="1:21" ht="15.75" x14ac:dyDescent="0.25">
      <c r="A792" s="6" t="s">
        <v>59</v>
      </c>
      <c r="B792" s="10" t="s">
        <v>17</v>
      </c>
      <c r="C792" s="2" t="s">
        <v>37</v>
      </c>
      <c r="D792" s="3">
        <v>478</v>
      </c>
      <c r="E792" s="3">
        <v>9004</v>
      </c>
      <c r="F792" s="38">
        <v>0.9</v>
      </c>
      <c r="G792" s="42">
        <v>442500</v>
      </c>
      <c r="H792" s="45">
        <v>66375</v>
      </c>
      <c r="I792" s="53">
        <f t="shared" si="88"/>
        <v>338512.5</v>
      </c>
      <c r="J792" s="30">
        <v>28002</v>
      </c>
      <c r="K792" s="46"/>
      <c r="L792" s="56">
        <f t="shared" si="89"/>
        <v>25201.8</v>
      </c>
      <c r="M792" s="8">
        <f t="shared" si="90"/>
        <v>363714.3</v>
      </c>
      <c r="N792" s="35">
        <v>2.1499999999999999E-4</v>
      </c>
      <c r="O792" s="25">
        <f t="shared" si="94"/>
        <v>78.198574499999992</v>
      </c>
      <c r="P792" s="30">
        <v>0</v>
      </c>
      <c r="Q792" s="45">
        <v>0</v>
      </c>
      <c r="R792" s="50">
        <f t="shared" si="91"/>
        <v>0</v>
      </c>
      <c r="S792" s="4">
        <v>2.41E-4</v>
      </c>
      <c r="T792" s="5">
        <f t="shared" si="92"/>
        <v>0</v>
      </c>
      <c r="U792" s="14">
        <f t="shared" si="93"/>
        <v>78.198574499999992</v>
      </c>
    </row>
    <row r="793" spans="1:21" ht="15.75" x14ac:dyDescent="0.25">
      <c r="A793" s="6" t="s">
        <v>59</v>
      </c>
      <c r="B793" s="10" t="s">
        <v>17</v>
      </c>
      <c r="C793" s="2" t="s">
        <v>34</v>
      </c>
      <c r="D793" s="3">
        <v>478</v>
      </c>
      <c r="E793" s="3">
        <v>9004</v>
      </c>
      <c r="F793" s="38">
        <v>0.9</v>
      </c>
      <c r="G793" s="42">
        <v>442500</v>
      </c>
      <c r="H793" s="45">
        <v>66375</v>
      </c>
      <c r="I793" s="53">
        <f t="shared" si="88"/>
        <v>338512.5</v>
      </c>
      <c r="J793" s="30">
        <v>28002</v>
      </c>
      <c r="K793" s="46"/>
      <c r="L793" s="56">
        <f t="shared" si="89"/>
        <v>25201.8</v>
      </c>
      <c r="M793" s="8">
        <f t="shared" si="90"/>
        <v>363714.3</v>
      </c>
      <c r="N793" s="35">
        <v>8.9800000000000004E-4</v>
      </c>
      <c r="O793" s="25">
        <f t="shared" si="94"/>
        <v>326.61544140000001</v>
      </c>
      <c r="P793" s="30">
        <v>0</v>
      </c>
      <c r="Q793" s="45">
        <v>0</v>
      </c>
      <c r="R793" s="50">
        <f t="shared" si="91"/>
        <v>0</v>
      </c>
      <c r="S793" s="4">
        <v>1.0369999999999999E-3</v>
      </c>
      <c r="T793" s="5">
        <f t="shared" si="92"/>
        <v>0</v>
      </c>
      <c r="U793" s="14">
        <f t="shared" si="93"/>
        <v>326.61544140000001</v>
      </c>
    </row>
    <row r="794" spans="1:21" ht="15.75" x14ac:dyDescent="0.25">
      <c r="A794" s="6" t="s">
        <v>59</v>
      </c>
      <c r="B794" s="10" t="s">
        <v>17</v>
      </c>
      <c r="C794" s="2" t="s">
        <v>33</v>
      </c>
      <c r="D794" s="3">
        <v>478</v>
      </c>
      <c r="E794" s="3">
        <v>9004</v>
      </c>
      <c r="F794" s="38">
        <v>0.9</v>
      </c>
      <c r="G794" s="42">
        <v>442500</v>
      </c>
      <c r="H794" s="45">
        <v>66375</v>
      </c>
      <c r="I794" s="53">
        <f t="shared" si="88"/>
        <v>338512.5</v>
      </c>
      <c r="J794" s="30">
        <v>28002</v>
      </c>
      <c r="K794" s="46"/>
      <c r="L794" s="56">
        <f t="shared" si="89"/>
        <v>25201.8</v>
      </c>
      <c r="M794" s="8">
        <f t="shared" si="90"/>
        <v>363714.3</v>
      </c>
      <c r="N794" s="35">
        <v>6.6000000000000005E-5</v>
      </c>
      <c r="O794" s="25">
        <f t="shared" si="94"/>
        <v>24.005143800000003</v>
      </c>
      <c r="P794" s="30">
        <v>0</v>
      </c>
      <c r="Q794" s="45">
        <v>0</v>
      </c>
      <c r="R794" s="50">
        <f t="shared" si="91"/>
        <v>0</v>
      </c>
      <c r="S794" s="4">
        <v>6.2000000000000003E-5</v>
      </c>
      <c r="T794" s="5">
        <f t="shared" si="92"/>
        <v>0</v>
      </c>
      <c r="U794" s="14">
        <f t="shared" si="93"/>
        <v>24.005143800000003</v>
      </c>
    </row>
    <row r="795" spans="1:21" ht="15.75" x14ac:dyDescent="0.25">
      <c r="A795" s="6" t="s">
        <v>59</v>
      </c>
      <c r="B795" s="10" t="s">
        <v>17</v>
      </c>
      <c r="C795" s="2" t="s">
        <v>187</v>
      </c>
      <c r="D795" s="3">
        <v>478</v>
      </c>
      <c r="E795" s="3">
        <v>9004</v>
      </c>
      <c r="F795" s="38">
        <v>0.9</v>
      </c>
      <c r="G795" s="42">
        <v>442500</v>
      </c>
      <c r="H795" s="45">
        <v>66375</v>
      </c>
      <c r="I795" s="53">
        <f t="shared" si="88"/>
        <v>338512.5</v>
      </c>
      <c r="J795" s="30">
        <v>28002</v>
      </c>
      <c r="K795" s="46"/>
      <c r="L795" s="56">
        <f t="shared" si="89"/>
        <v>25201.8</v>
      </c>
      <c r="M795" s="8">
        <f t="shared" si="90"/>
        <v>363714.3</v>
      </c>
      <c r="N795" s="35">
        <v>4.6E-5</v>
      </c>
      <c r="O795" s="25">
        <f t="shared" si="94"/>
        <v>16.730857799999999</v>
      </c>
      <c r="P795" s="30">
        <v>0</v>
      </c>
      <c r="Q795" s="45">
        <v>0</v>
      </c>
      <c r="R795" s="50">
        <f t="shared" si="91"/>
        <v>0</v>
      </c>
      <c r="S795" s="4">
        <v>2.5999999999999998E-5</v>
      </c>
      <c r="T795" s="5">
        <f t="shared" si="92"/>
        <v>0</v>
      </c>
      <c r="U795" s="14">
        <f t="shared" si="93"/>
        <v>16.730857799999999</v>
      </c>
    </row>
    <row r="796" spans="1:21" ht="15.75" x14ac:dyDescent="0.25">
      <c r="A796" s="6" t="s">
        <v>59</v>
      </c>
      <c r="B796" s="10" t="s">
        <v>17</v>
      </c>
      <c r="C796" s="2" t="s">
        <v>64</v>
      </c>
      <c r="D796" s="3">
        <v>428</v>
      </c>
      <c r="E796" s="3">
        <v>9400</v>
      </c>
      <c r="F796" s="38">
        <v>0.9</v>
      </c>
      <c r="G796" s="42">
        <v>6686028</v>
      </c>
      <c r="H796" s="45">
        <v>2940197</v>
      </c>
      <c r="I796" s="53">
        <f t="shared" si="88"/>
        <v>3371247.9</v>
      </c>
      <c r="J796" s="30">
        <v>268267</v>
      </c>
      <c r="K796" s="46"/>
      <c r="L796" s="56">
        <f t="shared" si="89"/>
        <v>241440.30000000002</v>
      </c>
      <c r="M796" s="8">
        <f t="shared" si="90"/>
        <v>3612688.2</v>
      </c>
      <c r="N796" s="35">
        <v>1.4239999999999999E-3</v>
      </c>
      <c r="O796" s="25">
        <f t="shared" si="94"/>
        <v>5144.4679968</v>
      </c>
      <c r="P796" s="30">
        <v>412867</v>
      </c>
      <c r="Q796" s="45">
        <v>73915</v>
      </c>
      <c r="R796" s="50">
        <f t="shared" si="91"/>
        <v>305056.8</v>
      </c>
      <c r="S796" s="4">
        <v>1.72E-3</v>
      </c>
      <c r="T796" s="5">
        <f t="shared" si="92"/>
        <v>524.69769599999995</v>
      </c>
      <c r="U796" s="14">
        <f t="shared" si="93"/>
        <v>5669.1656928000002</v>
      </c>
    </row>
    <row r="797" spans="1:21" ht="15.75" x14ac:dyDescent="0.25">
      <c r="A797" s="6" t="s">
        <v>59</v>
      </c>
      <c r="B797" s="10" t="s">
        <v>17</v>
      </c>
      <c r="C797" s="2" t="s">
        <v>65</v>
      </c>
      <c r="D797" s="3">
        <v>428</v>
      </c>
      <c r="E797" s="3">
        <v>9400</v>
      </c>
      <c r="F797" s="38">
        <v>0.9</v>
      </c>
      <c r="G797" s="42">
        <v>6686028</v>
      </c>
      <c r="H797" s="45">
        <v>2940197</v>
      </c>
      <c r="I797" s="53">
        <f t="shared" si="88"/>
        <v>3371247.9</v>
      </c>
      <c r="J797" s="30">
        <v>268267</v>
      </c>
      <c r="K797" s="46"/>
      <c r="L797" s="56">
        <f t="shared" si="89"/>
        <v>241440.30000000002</v>
      </c>
      <c r="M797" s="8">
        <f t="shared" si="90"/>
        <v>3612688.2</v>
      </c>
      <c r="N797" s="35">
        <v>1.4100000000000001E-4</v>
      </c>
      <c r="O797" s="25">
        <f t="shared" si="94"/>
        <v>509.38903620000008</v>
      </c>
      <c r="P797" s="30">
        <v>412867</v>
      </c>
      <c r="Q797" s="45">
        <v>73915</v>
      </c>
      <c r="R797" s="50">
        <f t="shared" si="91"/>
        <v>305056.8</v>
      </c>
      <c r="S797" s="4">
        <v>1.85E-4</v>
      </c>
      <c r="T797" s="5">
        <f t="shared" si="92"/>
        <v>56.435507999999999</v>
      </c>
      <c r="U797" s="14">
        <f t="shared" si="93"/>
        <v>565.8245442000001</v>
      </c>
    </row>
    <row r="798" spans="1:21" ht="15.75" x14ac:dyDescent="0.25">
      <c r="A798" s="6" t="s">
        <v>59</v>
      </c>
      <c r="B798" s="10" t="s">
        <v>17</v>
      </c>
      <c r="C798" s="2" t="s">
        <v>66</v>
      </c>
      <c r="D798" s="3">
        <v>428</v>
      </c>
      <c r="E798" s="3">
        <v>9400</v>
      </c>
      <c r="F798" s="38">
        <v>0.9</v>
      </c>
      <c r="G798" s="42">
        <v>6686028</v>
      </c>
      <c r="H798" s="45">
        <v>2940197</v>
      </c>
      <c r="I798" s="53">
        <f t="shared" si="88"/>
        <v>3371247.9</v>
      </c>
      <c r="J798" s="30">
        <v>268267</v>
      </c>
      <c r="K798" s="46"/>
      <c r="L798" s="56">
        <f t="shared" si="89"/>
        <v>241440.30000000002</v>
      </c>
      <c r="M798" s="8">
        <f t="shared" si="90"/>
        <v>3612688.2</v>
      </c>
      <c r="N798" s="35">
        <v>4.7399999999999997E-4</v>
      </c>
      <c r="O798" s="25">
        <f t="shared" si="94"/>
        <v>1712.4142068000001</v>
      </c>
      <c r="P798" s="30">
        <v>412867</v>
      </c>
      <c r="Q798" s="45">
        <v>73915</v>
      </c>
      <c r="R798" s="50">
        <f t="shared" si="91"/>
        <v>305056.8</v>
      </c>
      <c r="S798" s="4">
        <v>4.5800000000000002E-4</v>
      </c>
      <c r="T798" s="5">
        <f t="shared" si="92"/>
        <v>139.71601440000001</v>
      </c>
      <c r="U798" s="14">
        <f t="shared" si="93"/>
        <v>1852.1302212000001</v>
      </c>
    </row>
    <row r="799" spans="1:21" ht="15.75" x14ac:dyDescent="0.25">
      <c r="A799" s="6" t="s">
        <v>59</v>
      </c>
      <c r="B799" s="10" t="s">
        <v>17</v>
      </c>
      <c r="C799" s="2" t="s">
        <v>78</v>
      </c>
      <c r="D799" s="3">
        <v>428</v>
      </c>
      <c r="E799" s="3">
        <v>9400</v>
      </c>
      <c r="F799" s="38">
        <v>0.9</v>
      </c>
      <c r="G799" s="42">
        <v>6686028</v>
      </c>
      <c r="H799" s="45">
        <v>2940197</v>
      </c>
      <c r="I799" s="53">
        <f t="shared" si="88"/>
        <v>3371247.9</v>
      </c>
      <c r="J799" s="30">
        <v>268267</v>
      </c>
      <c r="K799" s="46"/>
      <c r="L799" s="56">
        <f t="shared" si="89"/>
        <v>241440.30000000002</v>
      </c>
      <c r="M799" s="8">
        <f t="shared" si="90"/>
        <v>3612688.2</v>
      </c>
      <c r="N799" s="35">
        <v>5.4999999999999997E-3</v>
      </c>
      <c r="O799" s="25">
        <f t="shared" si="94"/>
        <v>19869.785100000001</v>
      </c>
      <c r="P799" s="30">
        <v>412867</v>
      </c>
      <c r="Q799" s="45">
        <v>73915</v>
      </c>
      <c r="R799" s="50">
        <f t="shared" si="91"/>
        <v>305056.8</v>
      </c>
      <c r="S799" s="4">
        <v>5.8060000000000004E-3</v>
      </c>
      <c r="T799" s="5">
        <f t="shared" si="92"/>
        <v>1771.1597808000001</v>
      </c>
      <c r="U799" s="14">
        <f t="shared" si="93"/>
        <v>21640.944880800002</v>
      </c>
    </row>
    <row r="800" spans="1:21" ht="15.75" x14ac:dyDescent="0.25">
      <c r="A800" s="6" t="s">
        <v>59</v>
      </c>
      <c r="B800" s="10" t="s">
        <v>17</v>
      </c>
      <c r="C800" s="2" t="s">
        <v>67</v>
      </c>
      <c r="D800" s="3">
        <v>428</v>
      </c>
      <c r="E800" s="3">
        <v>9400</v>
      </c>
      <c r="F800" s="38">
        <v>0.9</v>
      </c>
      <c r="G800" s="42">
        <v>6686028</v>
      </c>
      <c r="H800" s="45">
        <v>2940197</v>
      </c>
      <c r="I800" s="53">
        <f t="shared" si="88"/>
        <v>3371247.9</v>
      </c>
      <c r="J800" s="30">
        <v>268267</v>
      </c>
      <c r="K800" s="46"/>
      <c r="L800" s="56">
        <f t="shared" si="89"/>
        <v>241440.30000000002</v>
      </c>
      <c r="M800" s="8">
        <f t="shared" si="90"/>
        <v>3612688.2</v>
      </c>
      <c r="N800" s="35">
        <v>0</v>
      </c>
      <c r="O800" s="25">
        <f t="shared" si="94"/>
        <v>0</v>
      </c>
      <c r="P800" s="30">
        <v>412867</v>
      </c>
      <c r="Q800" s="45">
        <v>73915</v>
      </c>
      <c r="R800" s="50">
        <f t="shared" si="91"/>
        <v>305056.8</v>
      </c>
      <c r="S800" s="4">
        <v>0</v>
      </c>
      <c r="T800" s="5">
        <f t="shared" si="92"/>
        <v>0</v>
      </c>
      <c r="U800" s="14">
        <f t="shared" si="93"/>
        <v>0</v>
      </c>
    </row>
    <row r="801" spans="1:21" ht="15.75" x14ac:dyDescent="0.25">
      <c r="A801" s="6" t="s">
        <v>59</v>
      </c>
      <c r="B801" s="10" t="s">
        <v>17</v>
      </c>
      <c r="C801" s="2" t="s">
        <v>68</v>
      </c>
      <c r="D801" s="3">
        <v>428</v>
      </c>
      <c r="E801" s="3">
        <v>9400</v>
      </c>
      <c r="F801" s="38">
        <v>0.9</v>
      </c>
      <c r="G801" s="42">
        <v>6686028</v>
      </c>
      <c r="H801" s="45">
        <v>2940197</v>
      </c>
      <c r="I801" s="53">
        <f t="shared" si="88"/>
        <v>3371247.9</v>
      </c>
      <c r="J801" s="30">
        <v>268267</v>
      </c>
      <c r="K801" s="46"/>
      <c r="L801" s="56">
        <f t="shared" si="89"/>
        <v>241440.30000000002</v>
      </c>
      <c r="M801" s="8">
        <f t="shared" si="90"/>
        <v>3612688.2</v>
      </c>
      <c r="N801" s="35">
        <v>8.3999999999999995E-5</v>
      </c>
      <c r="O801" s="25">
        <f t="shared" si="94"/>
        <v>303.46580879999999</v>
      </c>
      <c r="P801" s="30">
        <v>412867</v>
      </c>
      <c r="Q801" s="45">
        <v>73915</v>
      </c>
      <c r="R801" s="50">
        <f t="shared" si="91"/>
        <v>305056.8</v>
      </c>
      <c r="S801" s="4">
        <v>9.3999999999999994E-5</v>
      </c>
      <c r="T801" s="5">
        <f t="shared" si="92"/>
        <v>28.675339199999996</v>
      </c>
      <c r="U801" s="14">
        <f t="shared" si="93"/>
        <v>332.14114799999999</v>
      </c>
    </row>
    <row r="802" spans="1:21" ht="15.75" x14ac:dyDescent="0.25">
      <c r="A802" s="6" t="s">
        <v>59</v>
      </c>
      <c r="B802" s="10" t="s">
        <v>17</v>
      </c>
      <c r="C802" s="2" t="s">
        <v>69</v>
      </c>
      <c r="D802" s="3">
        <v>428</v>
      </c>
      <c r="E802" s="3">
        <v>9400</v>
      </c>
      <c r="F802" s="38">
        <v>0.9</v>
      </c>
      <c r="G802" s="42">
        <v>6686028</v>
      </c>
      <c r="H802" s="45">
        <v>2940197</v>
      </c>
      <c r="I802" s="53">
        <f t="shared" si="88"/>
        <v>3371247.9</v>
      </c>
      <c r="J802" s="30">
        <v>268267</v>
      </c>
      <c r="K802" s="46"/>
      <c r="L802" s="56">
        <f t="shared" si="89"/>
        <v>241440.30000000002</v>
      </c>
      <c r="M802" s="8">
        <f t="shared" si="90"/>
        <v>3612688.2</v>
      </c>
      <c r="N802" s="35">
        <v>1.3200000000000001E-4</v>
      </c>
      <c r="O802" s="25">
        <f t="shared" si="94"/>
        <v>476.87484240000003</v>
      </c>
      <c r="P802" s="30">
        <v>412867</v>
      </c>
      <c r="Q802" s="45">
        <v>73915</v>
      </c>
      <c r="R802" s="50">
        <f t="shared" si="91"/>
        <v>305056.8</v>
      </c>
      <c r="S802" s="4">
        <v>1.46E-4</v>
      </c>
      <c r="T802" s="5">
        <f t="shared" si="92"/>
        <v>44.538292800000001</v>
      </c>
      <c r="U802" s="14">
        <f t="shared" si="93"/>
        <v>521.41313520000006</v>
      </c>
    </row>
    <row r="803" spans="1:21" ht="15.75" x14ac:dyDescent="0.25">
      <c r="A803" s="6" t="s">
        <v>59</v>
      </c>
      <c r="B803" s="10" t="s">
        <v>17</v>
      </c>
      <c r="C803" s="2" t="s">
        <v>70</v>
      </c>
      <c r="D803" s="3">
        <v>428</v>
      </c>
      <c r="E803" s="3">
        <v>9400</v>
      </c>
      <c r="F803" s="38">
        <v>0.9</v>
      </c>
      <c r="G803" s="42">
        <v>6686028</v>
      </c>
      <c r="H803" s="45">
        <v>2940197</v>
      </c>
      <c r="I803" s="53">
        <f t="shared" si="88"/>
        <v>3371247.9</v>
      </c>
      <c r="J803" s="30">
        <v>268267</v>
      </c>
      <c r="K803" s="46"/>
      <c r="L803" s="56">
        <f t="shared" si="89"/>
        <v>241440.30000000002</v>
      </c>
      <c r="M803" s="8">
        <f t="shared" si="90"/>
        <v>3612688.2</v>
      </c>
      <c r="N803" s="35">
        <v>5.0299999999999997E-4</v>
      </c>
      <c r="O803" s="25">
        <f t="shared" si="94"/>
        <v>1817.1821646000001</v>
      </c>
      <c r="P803" s="30">
        <v>412867</v>
      </c>
      <c r="Q803" s="45">
        <v>73915</v>
      </c>
      <c r="R803" s="50">
        <f t="shared" si="91"/>
        <v>305056.8</v>
      </c>
      <c r="S803" s="4">
        <v>5.6400000000000005E-4</v>
      </c>
      <c r="T803" s="5">
        <f t="shared" si="92"/>
        <v>172.05203520000001</v>
      </c>
      <c r="U803" s="14">
        <f t="shared" si="93"/>
        <v>1989.2341998000002</v>
      </c>
    </row>
    <row r="804" spans="1:21" ht="15.75" x14ac:dyDescent="0.25">
      <c r="A804" s="6" t="s">
        <v>59</v>
      </c>
      <c r="B804" s="10" t="s">
        <v>17</v>
      </c>
      <c r="C804" s="2" t="s">
        <v>82</v>
      </c>
      <c r="D804" s="3">
        <v>428</v>
      </c>
      <c r="E804" s="3">
        <v>9400</v>
      </c>
      <c r="F804" s="38">
        <v>0.9</v>
      </c>
      <c r="G804" s="42">
        <v>6686028</v>
      </c>
      <c r="H804" s="45">
        <v>2940197</v>
      </c>
      <c r="I804" s="53">
        <f t="shared" si="88"/>
        <v>3371247.9</v>
      </c>
      <c r="J804" s="30">
        <v>268267</v>
      </c>
      <c r="K804" s="46"/>
      <c r="L804" s="56">
        <f t="shared" si="89"/>
        <v>241440.30000000002</v>
      </c>
      <c r="M804" s="8">
        <f t="shared" si="90"/>
        <v>3612688.2</v>
      </c>
      <c r="N804" s="35">
        <v>4.6999999999999997E-5</v>
      </c>
      <c r="O804" s="25">
        <f t="shared" si="94"/>
        <v>169.79634540000001</v>
      </c>
      <c r="P804" s="30">
        <v>412867</v>
      </c>
      <c r="Q804" s="45">
        <v>73915</v>
      </c>
      <c r="R804" s="50">
        <f t="shared" si="91"/>
        <v>305056.8</v>
      </c>
      <c r="S804" s="4">
        <v>5.3999999999999998E-5</v>
      </c>
      <c r="T804" s="5">
        <f t="shared" si="92"/>
        <v>16.473067199999999</v>
      </c>
      <c r="U804" s="14">
        <f t="shared" si="93"/>
        <v>186.26941260000001</v>
      </c>
    </row>
    <row r="805" spans="1:21" ht="15.75" x14ac:dyDescent="0.25">
      <c r="A805" s="6" t="s">
        <v>59</v>
      </c>
      <c r="B805" s="10" t="s">
        <v>17</v>
      </c>
      <c r="C805" s="2" t="s">
        <v>83</v>
      </c>
      <c r="D805" s="3">
        <v>428</v>
      </c>
      <c r="E805" s="3">
        <v>9400</v>
      </c>
      <c r="F805" s="38">
        <v>0.9</v>
      </c>
      <c r="G805" s="42">
        <v>6686028</v>
      </c>
      <c r="H805" s="45">
        <v>2940197</v>
      </c>
      <c r="I805" s="53">
        <f t="shared" si="88"/>
        <v>3371247.9</v>
      </c>
      <c r="J805" s="30">
        <v>268267</v>
      </c>
      <c r="K805" s="46"/>
      <c r="L805" s="56">
        <f t="shared" si="89"/>
        <v>241440.30000000002</v>
      </c>
      <c r="M805" s="8">
        <f t="shared" si="90"/>
        <v>3612688.2</v>
      </c>
      <c r="N805" s="35">
        <v>9.2199999999999997E-4</v>
      </c>
      <c r="O805" s="25">
        <f t="shared" si="94"/>
        <v>3330.8985204000001</v>
      </c>
      <c r="P805" s="30">
        <v>412867</v>
      </c>
      <c r="Q805" s="45">
        <v>73915</v>
      </c>
      <c r="R805" s="50">
        <f t="shared" si="91"/>
        <v>305056.8</v>
      </c>
      <c r="S805" s="4">
        <v>1.0759999999999999E-3</v>
      </c>
      <c r="T805" s="5">
        <f t="shared" si="92"/>
        <v>328.24111679999999</v>
      </c>
      <c r="U805" s="14">
        <f t="shared" si="93"/>
        <v>3659.1396371999999</v>
      </c>
    </row>
    <row r="806" spans="1:21" ht="15.75" x14ac:dyDescent="0.25">
      <c r="A806" s="6" t="s">
        <v>59</v>
      </c>
      <c r="B806" s="10" t="s">
        <v>17</v>
      </c>
      <c r="C806" s="2" t="s">
        <v>71</v>
      </c>
      <c r="D806" s="3">
        <v>428</v>
      </c>
      <c r="E806" s="3">
        <v>9400</v>
      </c>
      <c r="F806" s="38">
        <v>0.9</v>
      </c>
      <c r="G806" s="42">
        <v>6686028</v>
      </c>
      <c r="H806" s="45">
        <v>2940197</v>
      </c>
      <c r="I806" s="53">
        <f t="shared" si="88"/>
        <v>3371247.9</v>
      </c>
      <c r="J806" s="30">
        <v>268267</v>
      </c>
      <c r="K806" s="46"/>
      <c r="L806" s="56">
        <f t="shared" si="89"/>
        <v>241440.30000000002</v>
      </c>
      <c r="M806" s="8">
        <f t="shared" si="90"/>
        <v>3612688.2</v>
      </c>
      <c r="N806" s="35">
        <v>8.2000000000000001E-5</v>
      </c>
      <c r="O806" s="25">
        <f t="shared" si="94"/>
        <v>296.24043240000003</v>
      </c>
      <c r="P806" s="30">
        <v>412867</v>
      </c>
      <c r="Q806" s="45">
        <v>73915</v>
      </c>
      <c r="R806" s="50">
        <f t="shared" si="91"/>
        <v>305056.8</v>
      </c>
      <c r="S806" s="4">
        <v>9.2E-5</v>
      </c>
      <c r="T806" s="5">
        <f t="shared" si="92"/>
        <v>28.065225599999998</v>
      </c>
      <c r="U806" s="14">
        <f t="shared" si="93"/>
        <v>324.30565800000005</v>
      </c>
    </row>
    <row r="807" spans="1:21" ht="15.75" x14ac:dyDescent="0.25">
      <c r="A807" s="6" t="s">
        <v>59</v>
      </c>
      <c r="B807" s="10" t="s">
        <v>17</v>
      </c>
      <c r="C807" s="2" t="s">
        <v>72</v>
      </c>
      <c r="D807" s="3">
        <v>428</v>
      </c>
      <c r="E807" s="3">
        <v>9400</v>
      </c>
      <c r="F807" s="38">
        <v>0.9</v>
      </c>
      <c r="G807" s="42">
        <v>6686028</v>
      </c>
      <c r="H807" s="45">
        <v>2940197</v>
      </c>
      <c r="I807" s="53">
        <f t="shared" si="88"/>
        <v>3371247.9</v>
      </c>
      <c r="J807" s="30">
        <v>268267</v>
      </c>
      <c r="K807" s="46"/>
      <c r="L807" s="56">
        <f t="shared" si="89"/>
        <v>241440.30000000002</v>
      </c>
      <c r="M807" s="8">
        <f t="shared" si="90"/>
        <v>3612688.2</v>
      </c>
      <c r="N807" s="35">
        <v>1.36E-4</v>
      </c>
      <c r="O807" s="25">
        <f t="shared" si="94"/>
        <v>491.32559520000001</v>
      </c>
      <c r="P807" s="30">
        <v>412867</v>
      </c>
      <c r="Q807" s="45">
        <v>73915</v>
      </c>
      <c r="R807" s="50">
        <f t="shared" si="91"/>
        <v>305056.8</v>
      </c>
      <c r="S807" s="4">
        <v>1.35E-4</v>
      </c>
      <c r="T807" s="5">
        <f t="shared" si="92"/>
        <v>41.182668</v>
      </c>
      <c r="U807" s="14">
        <f t="shared" si="93"/>
        <v>532.50826319999999</v>
      </c>
    </row>
    <row r="808" spans="1:21" ht="15.75" x14ac:dyDescent="0.25">
      <c r="A808" s="6" t="s">
        <v>59</v>
      </c>
      <c r="B808" s="10" t="s">
        <v>17</v>
      </c>
      <c r="C808" s="2" t="s">
        <v>73</v>
      </c>
      <c r="D808" s="3">
        <v>428</v>
      </c>
      <c r="E808" s="3">
        <v>9400</v>
      </c>
      <c r="F808" s="38">
        <v>0</v>
      </c>
      <c r="G808" s="42">
        <v>6686028</v>
      </c>
      <c r="H808" s="45">
        <v>2940197</v>
      </c>
      <c r="I808" s="53">
        <f t="shared" si="88"/>
        <v>0</v>
      </c>
      <c r="J808" s="30">
        <v>268267</v>
      </c>
      <c r="K808" s="46"/>
      <c r="L808" s="56">
        <f t="shared" si="89"/>
        <v>0</v>
      </c>
      <c r="M808" s="8">
        <f t="shared" si="90"/>
        <v>0</v>
      </c>
      <c r="N808" s="35">
        <v>1.2E-5</v>
      </c>
      <c r="O808" s="25">
        <f t="shared" si="94"/>
        <v>0</v>
      </c>
      <c r="P808" s="30">
        <v>412867</v>
      </c>
      <c r="Q808" s="45">
        <v>73915</v>
      </c>
      <c r="R808" s="50">
        <f t="shared" si="91"/>
        <v>0</v>
      </c>
      <c r="S808" s="4">
        <v>1.2E-5</v>
      </c>
      <c r="T808" s="5">
        <f t="shared" si="92"/>
        <v>0</v>
      </c>
      <c r="U808" s="14">
        <f t="shared" si="93"/>
        <v>0</v>
      </c>
    </row>
    <row r="809" spans="1:21" ht="15.75" x14ac:dyDescent="0.25">
      <c r="A809" s="6" t="s">
        <v>59</v>
      </c>
      <c r="B809" s="10" t="s">
        <v>17</v>
      </c>
      <c r="C809" s="2" t="s">
        <v>74</v>
      </c>
      <c r="D809" s="3">
        <v>428</v>
      </c>
      <c r="E809" s="3">
        <v>9400</v>
      </c>
      <c r="F809" s="38">
        <v>0</v>
      </c>
      <c r="G809" s="42">
        <v>6686028</v>
      </c>
      <c r="H809" s="45">
        <v>2940197</v>
      </c>
      <c r="I809" s="53">
        <f t="shared" si="88"/>
        <v>0</v>
      </c>
      <c r="J809" s="30">
        <v>268267</v>
      </c>
      <c r="K809" s="46"/>
      <c r="L809" s="56">
        <f t="shared" si="89"/>
        <v>0</v>
      </c>
      <c r="M809" s="8">
        <f t="shared" si="90"/>
        <v>0</v>
      </c>
      <c r="N809" s="35">
        <v>2.14E-4</v>
      </c>
      <c r="O809" s="25">
        <f t="shared" si="94"/>
        <v>0</v>
      </c>
      <c r="P809" s="30">
        <v>412867</v>
      </c>
      <c r="Q809" s="45">
        <v>73915</v>
      </c>
      <c r="R809" s="50">
        <f t="shared" si="91"/>
        <v>0</v>
      </c>
      <c r="S809" s="4">
        <v>2.4000000000000001E-4</v>
      </c>
      <c r="T809" s="5">
        <f t="shared" si="92"/>
        <v>0</v>
      </c>
      <c r="U809" s="14">
        <f t="shared" si="93"/>
        <v>0</v>
      </c>
    </row>
    <row r="810" spans="1:21" ht="15.75" x14ac:dyDescent="0.25">
      <c r="A810" s="6" t="s">
        <v>59</v>
      </c>
      <c r="B810" s="10" t="s">
        <v>17</v>
      </c>
      <c r="C810" s="2" t="s">
        <v>32</v>
      </c>
      <c r="D810" s="3">
        <v>428</v>
      </c>
      <c r="E810" s="3">
        <v>9400</v>
      </c>
      <c r="F810" s="38">
        <v>0.9</v>
      </c>
      <c r="G810" s="42">
        <v>6686028</v>
      </c>
      <c r="H810" s="45">
        <v>2940197</v>
      </c>
      <c r="I810" s="53">
        <f t="shared" si="88"/>
        <v>3371247.9</v>
      </c>
      <c r="J810" s="30">
        <v>268267</v>
      </c>
      <c r="K810" s="46"/>
      <c r="L810" s="56">
        <f t="shared" si="89"/>
        <v>241440.30000000002</v>
      </c>
      <c r="M810" s="8">
        <f t="shared" si="90"/>
        <v>3612688.2</v>
      </c>
      <c r="N810" s="35">
        <v>0</v>
      </c>
      <c r="O810" s="25">
        <f t="shared" si="94"/>
        <v>0</v>
      </c>
      <c r="P810" s="30">
        <v>412867</v>
      </c>
      <c r="Q810" s="45">
        <v>73915</v>
      </c>
      <c r="R810" s="50">
        <f t="shared" si="91"/>
        <v>305056.8</v>
      </c>
      <c r="S810" s="4">
        <v>0</v>
      </c>
      <c r="T810" s="5">
        <f t="shared" si="92"/>
        <v>0</v>
      </c>
      <c r="U810" s="14">
        <f t="shared" si="93"/>
        <v>0</v>
      </c>
    </row>
    <row r="811" spans="1:21" ht="15.75" x14ac:dyDescent="0.25">
      <c r="A811" s="6" t="s">
        <v>59</v>
      </c>
      <c r="B811" s="10" t="s">
        <v>17</v>
      </c>
      <c r="C811" s="2" t="s">
        <v>17</v>
      </c>
      <c r="D811" s="3">
        <v>428</v>
      </c>
      <c r="E811" s="3">
        <v>9400</v>
      </c>
      <c r="F811" s="38">
        <v>0.9</v>
      </c>
      <c r="G811" s="42">
        <v>6686028</v>
      </c>
      <c r="H811" s="45">
        <v>2940197</v>
      </c>
      <c r="I811" s="53">
        <f t="shared" si="88"/>
        <v>3371247.9</v>
      </c>
      <c r="J811" s="30">
        <v>268267</v>
      </c>
      <c r="K811" s="46"/>
      <c r="L811" s="56">
        <f t="shared" si="89"/>
        <v>241440.30000000002</v>
      </c>
      <c r="M811" s="8">
        <f t="shared" si="90"/>
        <v>3612688.2</v>
      </c>
      <c r="N811" s="35">
        <v>0</v>
      </c>
      <c r="O811" s="25">
        <f t="shared" si="94"/>
        <v>0</v>
      </c>
      <c r="P811" s="30">
        <v>412867</v>
      </c>
      <c r="Q811" s="45">
        <v>73915</v>
      </c>
      <c r="R811" s="50">
        <f t="shared" si="91"/>
        <v>305056.8</v>
      </c>
      <c r="S811" s="4">
        <v>0</v>
      </c>
      <c r="T811" s="5">
        <f t="shared" si="92"/>
        <v>0</v>
      </c>
      <c r="U811" s="14">
        <f t="shared" si="93"/>
        <v>0</v>
      </c>
    </row>
    <row r="812" spans="1:21" ht="15.75" x14ac:dyDescent="0.25">
      <c r="A812" s="6" t="s">
        <v>59</v>
      </c>
      <c r="B812" s="10" t="s">
        <v>17</v>
      </c>
      <c r="C812" s="2" t="s">
        <v>37</v>
      </c>
      <c r="D812" s="3">
        <v>428</v>
      </c>
      <c r="E812" s="3">
        <v>9400</v>
      </c>
      <c r="F812" s="38">
        <v>0.9</v>
      </c>
      <c r="G812" s="42">
        <v>6686028</v>
      </c>
      <c r="H812" s="45">
        <v>2940197</v>
      </c>
      <c r="I812" s="53">
        <f t="shared" si="88"/>
        <v>3371247.9</v>
      </c>
      <c r="J812" s="30">
        <v>268267</v>
      </c>
      <c r="K812" s="46"/>
      <c r="L812" s="56">
        <f t="shared" si="89"/>
        <v>241440.30000000002</v>
      </c>
      <c r="M812" s="8">
        <f t="shared" si="90"/>
        <v>3612688.2</v>
      </c>
      <c r="N812" s="35">
        <v>2.1499999999999999E-4</v>
      </c>
      <c r="O812" s="25">
        <f t="shared" si="94"/>
        <v>776.72796300000005</v>
      </c>
      <c r="P812" s="30">
        <v>412867</v>
      </c>
      <c r="Q812" s="45">
        <v>73915</v>
      </c>
      <c r="R812" s="50">
        <f t="shared" si="91"/>
        <v>305056.8</v>
      </c>
      <c r="S812" s="4">
        <v>2.41E-4</v>
      </c>
      <c r="T812" s="5">
        <f t="shared" si="92"/>
        <v>73.518688799999993</v>
      </c>
      <c r="U812" s="14">
        <f t="shared" si="93"/>
        <v>850.2466518</v>
      </c>
    </row>
    <row r="813" spans="1:21" ht="15.75" x14ac:dyDescent="0.25">
      <c r="A813" s="6" t="s">
        <v>59</v>
      </c>
      <c r="B813" s="10" t="s">
        <v>17</v>
      </c>
      <c r="C813" s="2" t="s">
        <v>34</v>
      </c>
      <c r="D813" s="3">
        <v>428</v>
      </c>
      <c r="E813" s="3">
        <v>9400</v>
      </c>
      <c r="F813" s="38">
        <v>0.9</v>
      </c>
      <c r="G813" s="42">
        <v>6686028</v>
      </c>
      <c r="H813" s="45">
        <v>2940197</v>
      </c>
      <c r="I813" s="53">
        <f t="shared" si="88"/>
        <v>3371247.9</v>
      </c>
      <c r="J813" s="30">
        <v>268267</v>
      </c>
      <c r="K813" s="46"/>
      <c r="L813" s="56">
        <f t="shared" si="89"/>
        <v>241440.30000000002</v>
      </c>
      <c r="M813" s="8">
        <f t="shared" si="90"/>
        <v>3612688.2</v>
      </c>
      <c r="N813" s="35">
        <v>8.9800000000000004E-4</v>
      </c>
      <c r="O813" s="25">
        <f t="shared" si="94"/>
        <v>3244.1940036000001</v>
      </c>
      <c r="P813" s="30">
        <v>412867</v>
      </c>
      <c r="Q813" s="45">
        <v>73915</v>
      </c>
      <c r="R813" s="50">
        <f t="shared" si="91"/>
        <v>305056.8</v>
      </c>
      <c r="S813" s="4">
        <v>1.0369999999999999E-3</v>
      </c>
      <c r="T813" s="5">
        <f t="shared" si="92"/>
        <v>316.34390159999998</v>
      </c>
      <c r="U813" s="14">
        <f t="shared" si="93"/>
        <v>3560.5379051999998</v>
      </c>
    </row>
    <row r="814" spans="1:21" ht="15.75" x14ac:dyDescent="0.25">
      <c r="A814" s="6" t="s">
        <v>59</v>
      </c>
      <c r="B814" s="10" t="s">
        <v>17</v>
      </c>
      <c r="C814" s="2" t="s">
        <v>33</v>
      </c>
      <c r="D814" s="3">
        <v>428</v>
      </c>
      <c r="E814" s="3">
        <v>9400</v>
      </c>
      <c r="F814" s="38">
        <v>0.9</v>
      </c>
      <c r="G814" s="42">
        <v>6686028</v>
      </c>
      <c r="H814" s="45">
        <v>2940197</v>
      </c>
      <c r="I814" s="53">
        <f t="shared" si="88"/>
        <v>3371247.9</v>
      </c>
      <c r="J814" s="30">
        <v>268267</v>
      </c>
      <c r="K814" s="46"/>
      <c r="L814" s="56">
        <f t="shared" si="89"/>
        <v>241440.30000000002</v>
      </c>
      <c r="M814" s="8">
        <f t="shared" si="90"/>
        <v>3612688.2</v>
      </c>
      <c r="N814" s="35">
        <v>6.6000000000000005E-5</v>
      </c>
      <c r="O814" s="25">
        <f t="shared" si="94"/>
        <v>238.43742120000002</v>
      </c>
      <c r="P814" s="30">
        <v>412867</v>
      </c>
      <c r="Q814" s="45">
        <v>73915</v>
      </c>
      <c r="R814" s="50">
        <f t="shared" si="91"/>
        <v>305056.8</v>
      </c>
      <c r="S814" s="4">
        <v>6.2000000000000003E-5</v>
      </c>
      <c r="T814" s="5">
        <f t="shared" si="92"/>
        <v>18.913521599999999</v>
      </c>
      <c r="U814" s="14">
        <f t="shared" si="93"/>
        <v>257.35094280000004</v>
      </c>
    </row>
    <row r="815" spans="1:21" ht="15.75" x14ac:dyDescent="0.25">
      <c r="A815" s="6" t="s">
        <v>59</v>
      </c>
      <c r="B815" s="10" t="s">
        <v>17</v>
      </c>
      <c r="C815" s="2" t="s">
        <v>187</v>
      </c>
      <c r="D815" s="3">
        <v>428</v>
      </c>
      <c r="E815" s="3">
        <v>9400</v>
      </c>
      <c r="F815" s="38">
        <v>0.9</v>
      </c>
      <c r="G815" s="42">
        <v>6686028</v>
      </c>
      <c r="H815" s="45">
        <v>2940197</v>
      </c>
      <c r="I815" s="53">
        <f t="shared" si="88"/>
        <v>3371247.9</v>
      </c>
      <c r="J815" s="30">
        <v>268267</v>
      </c>
      <c r="K815" s="46"/>
      <c r="L815" s="56">
        <f t="shared" si="89"/>
        <v>241440.30000000002</v>
      </c>
      <c r="M815" s="8">
        <f t="shared" si="90"/>
        <v>3612688.2</v>
      </c>
      <c r="N815" s="35">
        <v>4.6E-5</v>
      </c>
      <c r="O815" s="25">
        <f t="shared" si="94"/>
        <v>166.1836572</v>
      </c>
      <c r="P815" s="30">
        <v>412867</v>
      </c>
      <c r="Q815" s="45">
        <v>73915</v>
      </c>
      <c r="R815" s="50">
        <f t="shared" si="91"/>
        <v>305056.8</v>
      </c>
      <c r="S815" s="4">
        <v>2.5999999999999998E-5</v>
      </c>
      <c r="T815" s="5">
        <f t="shared" si="92"/>
        <v>7.9314767999999995</v>
      </c>
      <c r="U815" s="14">
        <f t="shared" si="93"/>
        <v>174.11513400000001</v>
      </c>
    </row>
    <row r="816" spans="1:21" ht="15.75" x14ac:dyDescent="0.25">
      <c r="A816" s="6" t="s">
        <v>59</v>
      </c>
      <c r="B816" s="10" t="s">
        <v>17</v>
      </c>
      <c r="C816" s="2" t="s">
        <v>64</v>
      </c>
      <c r="D816" s="3">
        <v>959</v>
      </c>
      <c r="E816" s="3">
        <v>9400</v>
      </c>
      <c r="F816" s="38">
        <v>0.9</v>
      </c>
      <c r="G816" s="42">
        <v>0</v>
      </c>
      <c r="H816" s="45"/>
      <c r="I816" s="53">
        <f t="shared" si="88"/>
        <v>0</v>
      </c>
      <c r="J816" s="30">
        <v>0</v>
      </c>
      <c r="K816" s="46"/>
      <c r="L816" s="56">
        <f t="shared" ref="L816:L834" si="95">(J816-K816)*F816</f>
        <v>0</v>
      </c>
      <c r="M816" s="8">
        <f t="shared" ref="M816:M834" si="96">(G816-H816+J816-K816)*F816</f>
        <v>0</v>
      </c>
      <c r="N816" s="35">
        <v>1.4239999999999999E-3</v>
      </c>
      <c r="O816" s="25">
        <f t="shared" ref="O816:O834" si="97">M816*N816</f>
        <v>0</v>
      </c>
      <c r="P816" s="30">
        <v>0</v>
      </c>
      <c r="Q816" s="45"/>
      <c r="R816" s="50">
        <f t="shared" ref="R816:R834" si="98">+(P816-Q816)*F816</f>
        <v>0</v>
      </c>
      <c r="S816" s="4">
        <v>1.72E-3</v>
      </c>
      <c r="T816" s="5">
        <f t="shared" ref="T816:T834" si="99">R816*S816</f>
        <v>0</v>
      </c>
      <c r="U816" s="14">
        <f t="shared" ref="U816:U834" si="100">+O816+T816</f>
        <v>0</v>
      </c>
    </row>
    <row r="817" spans="1:21" ht="15.75" x14ac:dyDescent="0.25">
      <c r="A817" s="6" t="s">
        <v>59</v>
      </c>
      <c r="B817" s="10" t="s">
        <v>17</v>
      </c>
      <c r="C817" s="2" t="s">
        <v>65</v>
      </c>
      <c r="D817" s="3">
        <v>959</v>
      </c>
      <c r="E817" s="3">
        <v>9400</v>
      </c>
      <c r="F817" s="38">
        <v>0.9</v>
      </c>
      <c r="G817" s="42">
        <v>0</v>
      </c>
      <c r="H817" s="45"/>
      <c r="I817" s="53">
        <f t="shared" si="88"/>
        <v>0</v>
      </c>
      <c r="J817" s="30">
        <v>0</v>
      </c>
      <c r="K817" s="46"/>
      <c r="L817" s="56">
        <f t="shared" si="95"/>
        <v>0</v>
      </c>
      <c r="M817" s="8">
        <f t="shared" si="96"/>
        <v>0</v>
      </c>
      <c r="N817" s="35">
        <v>1.4100000000000001E-4</v>
      </c>
      <c r="O817" s="25">
        <f t="shared" si="97"/>
        <v>0</v>
      </c>
      <c r="P817" s="30">
        <v>0</v>
      </c>
      <c r="Q817" s="45"/>
      <c r="R817" s="50">
        <f t="shared" si="98"/>
        <v>0</v>
      </c>
      <c r="S817" s="4">
        <v>1.85E-4</v>
      </c>
      <c r="T817" s="5">
        <f t="shared" si="99"/>
        <v>0</v>
      </c>
      <c r="U817" s="14">
        <f t="shared" si="100"/>
        <v>0</v>
      </c>
    </row>
    <row r="818" spans="1:21" ht="15.75" x14ac:dyDescent="0.25">
      <c r="A818" s="6" t="s">
        <v>59</v>
      </c>
      <c r="B818" s="10" t="s">
        <v>17</v>
      </c>
      <c r="C818" s="2" t="s">
        <v>66</v>
      </c>
      <c r="D818" s="3">
        <v>959</v>
      </c>
      <c r="E818" s="3">
        <v>9400</v>
      </c>
      <c r="F818" s="38">
        <v>0.9</v>
      </c>
      <c r="G818" s="42">
        <v>0</v>
      </c>
      <c r="H818" s="45"/>
      <c r="I818" s="53">
        <f t="shared" si="88"/>
        <v>0</v>
      </c>
      <c r="J818" s="30">
        <v>0</v>
      </c>
      <c r="K818" s="46"/>
      <c r="L818" s="56">
        <f t="shared" si="95"/>
        <v>0</v>
      </c>
      <c r="M818" s="8">
        <f t="shared" si="96"/>
        <v>0</v>
      </c>
      <c r="N818" s="35">
        <v>4.7399999999999997E-4</v>
      </c>
      <c r="O818" s="25">
        <f t="shared" si="97"/>
        <v>0</v>
      </c>
      <c r="P818" s="30">
        <v>0</v>
      </c>
      <c r="Q818" s="45"/>
      <c r="R818" s="50">
        <f t="shared" si="98"/>
        <v>0</v>
      </c>
      <c r="S818" s="4">
        <v>4.5800000000000002E-4</v>
      </c>
      <c r="T818" s="5">
        <f t="shared" si="99"/>
        <v>0</v>
      </c>
      <c r="U818" s="14">
        <f t="shared" si="100"/>
        <v>0</v>
      </c>
    </row>
    <row r="819" spans="1:21" ht="15.75" x14ac:dyDescent="0.25">
      <c r="A819" s="6" t="s">
        <v>59</v>
      </c>
      <c r="B819" s="10" t="s">
        <v>17</v>
      </c>
      <c r="C819" s="2" t="s">
        <v>78</v>
      </c>
      <c r="D819" s="3">
        <v>959</v>
      </c>
      <c r="E819" s="3">
        <v>9400</v>
      </c>
      <c r="F819" s="38">
        <v>0.9</v>
      </c>
      <c r="G819" s="42">
        <v>0</v>
      </c>
      <c r="H819" s="45"/>
      <c r="I819" s="53">
        <f t="shared" si="88"/>
        <v>0</v>
      </c>
      <c r="J819" s="30">
        <v>0</v>
      </c>
      <c r="K819" s="46"/>
      <c r="L819" s="56">
        <f t="shared" si="95"/>
        <v>0</v>
      </c>
      <c r="M819" s="8">
        <f t="shared" si="96"/>
        <v>0</v>
      </c>
      <c r="N819" s="35">
        <v>5.4999999999999997E-3</v>
      </c>
      <c r="O819" s="25">
        <f t="shared" si="97"/>
        <v>0</v>
      </c>
      <c r="P819" s="30">
        <v>0</v>
      </c>
      <c r="Q819" s="45"/>
      <c r="R819" s="50">
        <f t="shared" si="98"/>
        <v>0</v>
      </c>
      <c r="S819" s="4">
        <v>5.8060000000000004E-3</v>
      </c>
      <c r="T819" s="5">
        <f t="shared" si="99"/>
        <v>0</v>
      </c>
      <c r="U819" s="14">
        <f t="shared" si="100"/>
        <v>0</v>
      </c>
    </row>
    <row r="820" spans="1:21" ht="15.75" x14ac:dyDescent="0.25">
      <c r="A820" s="6" t="s">
        <v>59</v>
      </c>
      <c r="B820" s="10" t="s">
        <v>17</v>
      </c>
      <c r="C820" s="2" t="s">
        <v>67</v>
      </c>
      <c r="D820" s="3">
        <v>959</v>
      </c>
      <c r="E820" s="3">
        <v>9400</v>
      </c>
      <c r="F820" s="38">
        <v>0.9</v>
      </c>
      <c r="G820" s="42">
        <v>0</v>
      </c>
      <c r="H820" s="45"/>
      <c r="I820" s="53">
        <f t="shared" si="88"/>
        <v>0</v>
      </c>
      <c r="J820" s="30">
        <v>0</v>
      </c>
      <c r="K820" s="46"/>
      <c r="L820" s="56">
        <f t="shared" si="95"/>
        <v>0</v>
      </c>
      <c r="M820" s="8">
        <f t="shared" si="96"/>
        <v>0</v>
      </c>
      <c r="N820" s="35">
        <v>0</v>
      </c>
      <c r="O820" s="25">
        <f t="shared" si="97"/>
        <v>0</v>
      </c>
      <c r="P820" s="30">
        <v>0</v>
      </c>
      <c r="Q820" s="45"/>
      <c r="R820" s="50">
        <f t="shared" si="98"/>
        <v>0</v>
      </c>
      <c r="S820" s="4">
        <v>0</v>
      </c>
      <c r="T820" s="5">
        <f t="shared" si="99"/>
        <v>0</v>
      </c>
      <c r="U820" s="14">
        <f t="shared" si="100"/>
        <v>0</v>
      </c>
    </row>
    <row r="821" spans="1:21" ht="15.75" x14ac:dyDescent="0.25">
      <c r="A821" s="6" t="s">
        <v>59</v>
      </c>
      <c r="B821" s="10" t="s">
        <v>17</v>
      </c>
      <c r="C821" s="2" t="s">
        <v>68</v>
      </c>
      <c r="D821" s="3">
        <v>959</v>
      </c>
      <c r="E821" s="3">
        <v>9400</v>
      </c>
      <c r="F821" s="38">
        <v>0.9</v>
      </c>
      <c r="G821" s="42">
        <v>0</v>
      </c>
      <c r="H821" s="45"/>
      <c r="I821" s="53">
        <f t="shared" si="88"/>
        <v>0</v>
      </c>
      <c r="J821" s="30">
        <v>0</v>
      </c>
      <c r="K821" s="46"/>
      <c r="L821" s="56">
        <f t="shared" si="95"/>
        <v>0</v>
      </c>
      <c r="M821" s="8">
        <f t="shared" si="96"/>
        <v>0</v>
      </c>
      <c r="N821" s="35">
        <v>8.3999999999999995E-5</v>
      </c>
      <c r="O821" s="25">
        <f t="shared" si="97"/>
        <v>0</v>
      </c>
      <c r="P821" s="30">
        <v>0</v>
      </c>
      <c r="Q821" s="45"/>
      <c r="R821" s="50">
        <f t="shared" si="98"/>
        <v>0</v>
      </c>
      <c r="S821" s="4">
        <v>9.3999999999999994E-5</v>
      </c>
      <c r="T821" s="5">
        <f t="shared" si="99"/>
        <v>0</v>
      </c>
      <c r="U821" s="14">
        <f t="shared" si="100"/>
        <v>0</v>
      </c>
    </row>
    <row r="822" spans="1:21" ht="15.75" x14ac:dyDescent="0.25">
      <c r="A822" s="6" t="s">
        <v>59</v>
      </c>
      <c r="B822" s="10" t="s">
        <v>17</v>
      </c>
      <c r="C822" s="2" t="s">
        <v>69</v>
      </c>
      <c r="D822" s="3">
        <v>959</v>
      </c>
      <c r="E822" s="3">
        <v>9400</v>
      </c>
      <c r="F822" s="38">
        <v>0.9</v>
      </c>
      <c r="G822" s="42">
        <v>0</v>
      </c>
      <c r="H822" s="45"/>
      <c r="I822" s="53">
        <f t="shared" si="88"/>
        <v>0</v>
      </c>
      <c r="J822" s="30">
        <v>0</v>
      </c>
      <c r="K822" s="46"/>
      <c r="L822" s="56">
        <f t="shared" si="95"/>
        <v>0</v>
      </c>
      <c r="M822" s="8">
        <f t="shared" si="96"/>
        <v>0</v>
      </c>
      <c r="N822" s="35">
        <v>1.3200000000000001E-4</v>
      </c>
      <c r="O822" s="25">
        <f t="shared" si="97"/>
        <v>0</v>
      </c>
      <c r="P822" s="30">
        <v>0</v>
      </c>
      <c r="Q822" s="45"/>
      <c r="R822" s="50">
        <f t="shared" si="98"/>
        <v>0</v>
      </c>
      <c r="S822" s="4">
        <v>1.46E-4</v>
      </c>
      <c r="T822" s="5">
        <f t="shared" si="99"/>
        <v>0</v>
      </c>
      <c r="U822" s="14">
        <f t="shared" si="100"/>
        <v>0</v>
      </c>
    </row>
    <row r="823" spans="1:21" ht="15.75" x14ac:dyDescent="0.25">
      <c r="A823" s="6" t="s">
        <v>59</v>
      </c>
      <c r="B823" s="10" t="s">
        <v>17</v>
      </c>
      <c r="C823" s="2" t="s">
        <v>82</v>
      </c>
      <c r="D823" s="3">
        <v>959</v>
      </c>
      <c r="E823" s="3">
        <v>9400</v>
      </c>
      <c r="F823" s="38">
        <v>0.9</v>
      </c>
      <c r="G823" s="42">
        <v>0</v>
      </c>
      <c r="H823" s="45"/>
      <c r="I823" s="53">
        <f t="shared" si="88"/>
        <v>0</v>
      </c>
      <c r="J823" s="30">
        <v>0</v>
      </c>
      <c r="K823" s="46"/>
      <c r="L823" s="56">
        <f t="shared" si="95"/>
        <v>0</v>
      </c>
      <c r="M823" s="8">
        <f t="shared" si="96"/>
        <v>0</v>
      </c>
      <c r="N823" s="35">
        <v>4.6999999999999997E-5</v>
      </c>
      <c r="O823" s="25">
        <f t="shared" si="97"/>
        <v>0</v>
      </c>
      <c r="P823" s="30">
        <v>0</v>
      </c>
      <c r="Q823" s="45"/>
      <c r="R823" s="50">
        <f t="shared" si="98"/>
        <v>0</v>
      </c>
      <c r="S823" s="4">
        <v>5.3999999999999998E-5</v>
      </c>
      <c r="T823" s="5">
        <f t="shared" si="99"/>
        <v>0</v>
      </c>
      <c r="U823" s="14">
        <f t="shared" si="100"/>
        <v>0</v>
      </c>
    </row>
    <row r="824" spans="1:21" ht="15.75" x14ac:dyDescent="0.25">
      <c r="A824" s="6" t="s">
        <v>59</v>
      </c>
      <c r="B824" s="10" t="s">
        <v>17</v>
      </c>
      <c r="C824" s="2" t="s">
        <v>83</v>
      </c>
      <c r="D824" s="3">
        <v>959</v>
      </c>
      <c r="E824" s="3">
        <v>9400</v>
      </c>
      <c r="F824" s="38">
        <v>0.9</v>
      </c>
      <c r="G824" s="42">
        <v>0</v>
      </c>
      <c r="H824" s="45"/>
      <c r="I824" s="53">
        <f t="shared" si="88"/>
        <v>0</v>
      </c>
      <c r="J824" s="30">
        <v>0</v>
      </c>
      <c r="K824" s="46"/>
      <c r="L824" s="56">
        <f t="shared" si="95"/>
        <v>0</v>
      </c>
      <c r="M824" s="8">
        <f t="shared" si="96"/>
        <v>0</v>
      </c>
      <c r="N824" s="35">
        <v>9.2199999999999997E-4</v>
      </c>
      <c r="O824" s="25">
        <f t="shared" si="97"/>
        <v>0</v>
      </c>
      <c r="P824" s="30">
        <v>0</v>
      </c>
      <c r="Q824" s="45"/>
      <c r="R824" s="50">
        <f t="shared" si="98"/>
        <v>0</v>
      </c>
      <c r="S824" s="4">
        <v>1.0759999999999999E-3</v>
      </c>
      <c r="T824" s="5">
        <f t="shared" si="99"/>
        <v>0</v>
      </c>
      <c r="U824" s="14">
        <f t="shared" si="100"/>
        <v>0</v>
      </c>
    </row>
    <row r="825" spans="1:21" ht="15.75" x14ac:dyDescent="0.25">
      <c r="A825" s="6" t="s">
        <v>59</v>
      </c>
      <c r="B825" s="10" t="s">
        <v>17</v>
      </c>
      <c r="C825" s="2" t="s">
        <v>71</v>
      </c>
      <c r="D825" s="3">
        <v>959</v>
      </c>
      <c r="E825" s="3">
        <v>9400</v>
      </c>
      <c r="F825" s="38">
        <v>0.9</v>
      </c>
      <c r="G825" s="42">
        <v>0</v>
      </c>
      <c r="H825" s="45"/>
      <c r="I825" s="53">
        <f t="shared" si="88"/>
        <v>0</v>
      </c>
      <c r="J825" s="30">
        <v>0</v>
      </c>
      <c r="K825" s="46"/>
      <c r="L825" s="56">
        <f t="shared" si="95"/>
        <v>0</v>
      </c>
      <c r="M825" s="8">
        <f t="shared" si="96"/>
        <v>0</v>
      </c>
      <c r="N825" s="35">
        <v>8.2000000000000001E-5</v>
      </c>
      <c r="O825" s="25">
        <f t="shared" si="97"/>
        <v>0</v>
      </c>
      <c r="P825" s="30">
        <v>0</v>
      </c>
      <c r="Q825" s="45"/>
      <c r="R825" s="50">
        <f t="shared" si="98"/>
        <v>0</v>
      </c>
      <c r="S825" s="4">
        <v>9.2E-5</v>
      </c>
      <c r="T825" s="5">
        <f t="shared" si="99"/>
        <v>0</v>
      </c>
      <c r="U825" s="14">
        <f t="shared" si="100"/>
        <v>0</v>
      </c>
    </row>
    <row r="826" spans="1:21" ht="15.75" x14ac:dyDescent="0.25">
      <c r="A826" s="6" t="s">
        <v>59</v>
      </c>
      <c r="B826" s="10" t="s">
        <v>17</v>
      </c>
      <c r="C826" s="2" t="s">
        <v>72</v>
      </c>
      <c r="D826" s="3">
        <v>959</v>
      </c>
      <c r="E826" s="3">
        <v>9400</v>
      </c>
      <c r="F826" s="38">
        <v>0.9</v>
      </c>
      <c r="G826" s="42">
        <v>0</v>
      </c>
      <c r="H826" s="45"/>
      <c r="I826" s="53">
        <f t="shared" si="88"/>
        <v>0</v>
      </c>
      <c r="J826" s="30">
        <v>0</v>
      </c>
      <c r="K826" s="46"/>
      <c r="L826" s="56">
        <f t="shared" si="95"/>
        <v>0</v>
      </c>
      <c r="M826" s="8">
        <f t="shared" si="96"/>
        <v>0</v>
      </c>
      <c r="N826" s="35">
        <v>1.36E-4</v>
      </c>
      <c r="O826" s="25">
        <f t="shared" si="97"/>
        <v>0</v>
      </c>
      <c r="P826" s="30">
        <v>0</v>
      </c>
      <c r="Q826" s="45"/>
      <c r="R826" s="50">
        <f t="shared" si="98"/>
        <v>0</v>
      </c>
      <c r="S826" s="4">
        <v>1.35E-4</v>
      </c>
      <c r="T826" s="5">
        <f t="shared" si="99"/>
        <v>0</v>
      </c>
      <c r="U826" s="14">
        <f t="shared" si="100"/>
        <v>0</v>
      </c>
    </row>
    <row r="827" spans="1:21" ht="15.75" x14ac:dyDescent="0.25">
      <c r="A827" s="6" t="s">
        <v>59</v>
      </c>
      <c r="B827" s="10" t="s">
        <v>17</v>
      </c>
      <c r="C827" s="2" t="s">
        <v>73</v>
      </c>
      <c r="D827" s="3">
        <v>959</v>
      </c>
      <c r="E827" s="3">
        <v>9400</v>
      </c>
      <c r="F827" s="38">
        <v>0</v>
      </c>
      <c r="G827" s="42">
        <v>0</v>
      </c>
      <c r="H827" s="45"/>
      <c r="I827" s="53">
        <f t="shared" si="88"/>
        <v>0</v>
      </c>
      <c r="J827" s="30">
        <v>0</v>
      </c>
      <c r="K827" s="46"/>
      <c r="L827" s="56">
        <f t="shared" si="95"/>
        <v>0</v>
      </c>
      <c r="M827" s="8">
        <f t="shared" si="96"/>
        <v>0</v>
      </c>
      <c r="N827" s="35">
        <v>1.2E-5</v>
      </c>
      <c r="O827" s="25">
        <f t="shared" si="97"/>
        <v>0</v>
      </c>
      <c r="P827" s="30">
        <v>0</v>
      </c>
      <c r="Q827" s="45"/>
      <c r="R827" s="50">
        <f t="shared" si="98"/>
        <v>0</v>
      </c>
      <c r="S827" s="4">
        <v>1.2E-5</v>
      </c>
      <c r="T827" s="5">
        <f t="shared" si="99"/>
        <v>0</v>
      </c>
      <c r="U827" s="14">
        <f t="shared" si="100"/>
        <v>0</v>
      </c>
    </row>
    <row r="828" spans="1:21" ht="15.75" x14ac:dyDescent="0.25">
      <c r="A828" s="6" t="s">
        <v>59</v>
      </c>
      <c r="B828" s="10" t="s">
        <v>17</v>
      </c>
      <c r="C828" s="2" t="s">
        <v>74</v>
      </c>
      <c r="D828" s="3">
        <v>959</v>
      </c>
      <c r="E828" s="3">
        <v>9400</v>
      </c>
      <c r="F828" s="38">
        <v>0</v>
      </c>
      <c r="G828" s="42">
        <v>0</v>
      </c>
      <c r="H828" s="45"/>
      <c r="I828" s="53">
        <f t="shared" si="88"/>
        <v>0</v>
      </c>
      <c r="J828" s="30">
        <v>0</v>
      </c>
      <c r="K828" s="46"/>
      <c r="L828" s="56">
        <f t="shared" si="95"/>
        <v>0</v>
      </c>
      <c r="M828" s="8">
        <f t="shared" si="96"/>
        <v>0</v>
      </c>
      <c r="N828" s="35">
        <v>2.14E-4</v>
      </c>
      <c r="O828" s="25">
        <f t="shared" si="97"/>
        <v>0</v>
      </c>
      <c r="P828" s="30">
        <v>0</v>
      </c>
      <c r="Q828" s="45"/>
      <c r="R828" s="50">
        <f t="shared" si="98"/>
        <v>0</v>
      </c>
      <c r="S828" s="4">
        <v>2.4000000000000001E-4</v>
      </c>
      <c r="T828" s="5">
        <f t="shared" si="99"/>
        <v>0</v>
      </c>
      <c r="U828" s="14">
        <f t="shared" si="100"/>
        <v>0</v>
      </c>
    </row>
    <row r="829" spans="1:21" ht="15.75" x14ac:dyDescent="0.25">
      <c r="A829" s="6" t="s">
        <v>59</v>
      </c>
      <c r="B829" s="10" t="s">
        <v>17</v>
      </c>
      <c r="C829" s="2" t="s">
        <v>32</v>
      </c>
      <c r="D829" s="3">
        <v>959</v>
      </c>
      <c r="E829" s="3">
        <v>9400</v>
      </c>
      <c r="F829" s="38">
        <v>0.9</v>
      </c>
      <c r="G829" s="42">
        <v>0</v>
      </c>
      <c r="H829" s="45"/>
      <c r="I829" s="53">
        <f t="shared" si="88"/>
        <v>0</v>
      </c>
      <c r="J829" s="30">
        <v>0</v>
      </c>
      <c r="K829" s="46"/>
      <c r="L829" s="56">
        <f t="shared" si="95"/>
        <v>0</v>
      </c>
      <c r="M829" s="8">
        <f t="shared" si="96"/>
        <v>0</v>
      </c>
      <c r="N829" s="35">
        <v>0</v>
      </c>
      <c r="O829" s="25">
        <f t="shared" si="97"/>
        <v>0</v>
      </c>
      <c r="P829" s="30">
        <v>0</v>
      </c>
      <c r="Q829" s="45"/>
      <c r="R829" s="50">
        <f t="shared" si="98"/>
        <v>0</v>
      </c>
      <c r="S829" s="4">
        <v>0</v>
      </c>
      <c r="T829" s="5">
        <f t="shared" si="99"/>
        <v>0</v>
      </c>
      <c r="U829" s="14">
        <f t="shared" si="100"/>
        <v>0</v>
      </c>
    </row>
    <row r="830" spans="1:21" ht="15.75" x14ac:dyDescent="0.25">
      <c r="A830" s="6" t="s">
        <v>59</v>
      </c>
      <c r="B830" s="10" t="s">
        <v>17</v>
      </c>
      <c r="C830" s="2" t="s">
        <v>17</v>
      </c>
      <c r="D830" s="3">
        <v>959</v>
      </c>
      <c r="E830" s="3">
        <v>9400</v>
      </c>
      <c r="F830" s="38">
        <v>0.9</v>
      </c>
      <c r="G830" s="42">
        <v>0</v>
      </c>
      <c r="H830" s="45"/>
      <c r="I830" s="53">
        <f t="shared" si="88"/>
        <v>0</v>
      </c>
      <c r="J830" s="30">
        <v>0</v>
      </c>
      <c r="K830" s="46"/>
      <c r="L830" s="56">
        <f t="shared" si="95"/>
        <v>0</v>
      </c>
      <c r="M830" s="8">
        <f t="shared" si="96"/>
        <v>0</v>
      </c>
      <c r="N830" s="35">
        <v>0</v>
      </c>
      <c r="O830" s="25">
        <f t="shared" si="97"/>
        <v>0</v>
      </c>
      <c r="P830" s="30">
        <v>0</v>
      </c>
      <c r="Q830" s="45"/>
      <c r="R830" s="50">
        <f t="shared" si="98"/>
        <v>0</v>
      </c>
      <c r="S830" s="4">
        <v>0</v>
      </c>
      <c r="T830" s="5">
        <f t="shared" si="99"/>
        <v>0</v>
      </c>
      <c r="U830" s="14">
        <f t="shared" si="100"/>
        <v>0</v>
      </c>
    </row>
    <row r="831" spans="1:21" ht="15.75" x14ac:dyDescent="0.25">
      <c r="A831" s="6" t="s">
        <v>59</v>
      </c>
      <c r="B831" s="10" t="s">
        <v>17</v>
      </c>
      <c r="C831" s="2" t="s">
        <v>37</v>
      </c>
      <c r="D831" s="3">
        <v>959</v>
      </c>
      <c r="E831" s="3">
        <v>9400</v>
      </c>
      <c r="F831" s="38">
        <v>0.9</v>
      </c>
      <c r="G831" s="42">
        <v>0</v>
      </c>
      <c r="H831" s="45"/>
      <c r="I831" s="53">
        <f t="shared" si="88"/>
        <v>0</v>
      </c>
      <c r="J831" s="30">
        <v>0</v>
      </c>
      <c r="K831" s="46"/>
      <c r="L831" s="56">
        <f t="shared" si="95"/>
        <v>0</v>
      </c>
      <c r="M831" s="8">
        <f t="shared" si="96"/>
        <v>0</v>
      </c>
      <c r="N831" s="35">
        <v>2.1499999999999999E-4</v>
      </c>
      <c r="O831" s="25">
        <f t="shared" si="97"/>
        <v>0</v>
      </c>
      <c r="P831" s="30">
        <v>0</v>
      </c>
      <c r="Q831" s="45"/>
      <c r="R831" s="50">
        <f t="shared" si="98"/>
        <v>0</v>
      </c>
      <c r="S831" s="4">
        <v>2.41E-4</v>
      </c>
      <c r="T831" s="5">
        <f t="shared" si="99"/>
        <v>0</v>
      </c>
      <c r="U831" s="14">
        <f t="shared" si="100"/>
        <v>0</v>
      </c>
    </row>
    <row r="832" spans="1:21" ht="15.75" x14ac:dyDescent="0.25">
      <c r="A832" s="6" t="s">
        <v>59</v>
      </c>
      <c r="B832" s="10" t="s">
        <v>17</v>
      </c>
      <c r="C832" s="2" t="s">
        <v>34</v>
      </c>
      <c r="D832" s="3">
        <v>959</v>
      </c>
      <c r="E832" s="3">
        <v>9400</v>
      </c>
      <c r="F832" s="38">
        <v>0.9</v>
      </c>
      <c r="G832" s="42">
        <v>0</v>
      </c>
      <c r="H832" s="45"/>
      <c r="I832" s="53">
        <f t="shared" si="88"/>
        <v>0</v>
      </c>
      <c r="J832" s="30">
        <v>0</v>
      </c>
      <c r="K832" s="46"/>
      <c r="L832" s="56">
        <f t="shared" si="95"/>
        <v>0</v>
      </c>
      <c r="M832" s="8">
        <f t="shared" si="96"/>
        <v>0</v>
      </c>
      <c r="N832" s="35">
        <v>8.9800000000000004E-4</v>
      </c>
      <c r="O832" s="25">
        <f t="shared" si="97"/>
        <v>0</v>
      </c>
      <c r="P832" s="30">
        <v>0</v>
      </c>
      <c r="Q832" s="45"/>
      <c r="R832" s="50">
        <f t="shared" si="98"/>
        <v>0</v>
      </c>
      <c r="S832" s="4">
        <v>1.0369999999999999E-3</v>
      </c>
      <c r="T832" s="5">
        <f t="shared" si="99"/>
        <v>0</v>
      </c>
      <c r="U832" s="14">
        <f t="shared" si="100"/>
        <v>0</v>
      </c>
    </row>
    <row r="833" spans="1:21" ht="15.75" x14ac:dyDescent="0.25">
      <c r="A833" s="6" t="s">
        <v>59</v>
      </c>
      <c r="B833" s="10" t="s">
        <v>17</v>
      </c>
      <c r="C833" s="2" t="s">
        <v>33</v>
      </c>
      <c r="D833" s="3">
        <v>959</v>
      </c>
      <c r="E833" s="3">
        <v>9400</v>
      </c>
      <c r="F833" s="38">
        <v>0.9</v>
      </c>
      <c r="G833" s="42">
        <v>0</v>
      </c>
      <c r="H833" s="45"/>
      <c r="I833" s="53">
        <f t="shared" si="88"/>
        <v>0</v>
      </c>
      <c r="J833" s="30">
        <v>0</v>
      </c>
      <c r="K833" s="46"/>
      <c r="L833" s="56">
        <f t="shared" si="95"/>
        <v>0</v>
      </c>
      <c r="M833" s="8">
        <f t="shared" si="96"/>
        <v>0</v>
      </c>
      <c r="N833" s="35">
        <v>6.6000000000000005E-5</v>
      </c>
      <c r="O833" s="25">
        <f t="shared" si="97"/>
        <v>0</v>
      </c>
      <c r="P833" s="30">
        <v>0</v>
      </c>
      <c r="Q833" s="45"/>
      <c r="R833" s="50">
        <f t="shared" si="98"/>
        <v>0</v>
      </c>
      <c r="S833" s="4">
        <v>6.2000000000000003E-5</v>
      </c>
      <c r="T833" s="5">
        <f t="shared" si="99"/>
        <v>0</v>
      </c>
      <c r="U833" s="14">
        <f t="shared" si="100"/>
        <v>0</v>
      </c>
    </row>
    <row r="834" spans="1:21" ht="15.75" x14ac:dyDescent="0.25">
      <c r="A834" s="6" t="s">
        <v>59</v>
      </c>
      <c r="B834" s="10" t="s">
        <v>17</v>
      </c>
      <c r="C834" s="2" t="s">
        <v>187</v>
      </c>
      <c r="D834" s="3">
        <v>959</v>
      </c>
      <c r="E834" s="3">
        <v>9400</v>
      </c>
      <c r="F834" s="38">
        <v>0.9</v>
      </c>
      <c r="G834" s="42">
        <v>0</v>
      </c>
      <c r="H834" s="45"/>
      <c r="I834" s="53">
        <f t="shared" si="88"/>
        <v>0</v>
      </c>
      <c r="J834" s="30">
        <v>0</v>
      </c>
      <c r="K834" s="46"/>
      <c r="L834" s="56">
        <f t="shared" si="95"/>
        <v>0</v>
      </c>
      <c r="M834" s="8">
        <f t="shared" si="96"/>
        <v>0</v>
      </c>
      <c r="N834" s="35">
        <v>4.6E-5</v>
      </c>
      <c r="O834" s="25">
        <f t="shared" si="97"/>
        <v>0</v>
      </c>
      <c r="P834" s="30">
        <v>0</v>
      </c>
      <c r="Q834" s="45"/>
      <c r="R834" s="50">
        <f t="shared" si="98"/>
        <v>0</v>
      </c>
      <c r="S834" s="4">
        <v>2.5999999999999998E-5</v>
      </c>
      <c r="T834" s="5">
        <f t="shared" si="99"/>
        <v>0</v>
      </c>
      <c r="U834" s="14">
        <f t="shared" si="100"/>
        <v>0</v>
      </c>
    </row>
    <row r="835" spans="1:21" ht="15.75" x14ac:dyDescent="0.25">
      <c r="A835" s="6" t="s">
        <v>59</v>
      </c>
      <c r="B835" s="10" t="s">
        <v>17</v>
      </c>
      <c r="C835" s="2" t="s">
        <v>64</v>
      </c>
      <c r="D835" s="3">
        <v>427</v>
      </c>
      <c r="E835" s="3">
        <v>9401</v>
      </c>
      <c r="F835" s="38">
        <v>0.9</v>
      </c>
      <c r="G835" s="42">
        <v>0</v>
      </c>
      <c r="H835" s="45">
        <v>83843</v>
      </c>
      <c r="I835" s="53">
        <f t="shared" ref="I835:I853" si="101">(G835-H835)*F835</f>
        <v>-75458.7</v>
      </c>
      <c r="J835" s="30">
        <v>0</v>
      </c>
      <c r="K835" s="46"/>
      <c r="L835" s="56">
        <f t="shared" si="89"/>
        <v>0</v>
      </c>
      <c r="M835" s="8">
        <f t="shared" si="90"/>
        <v>-75458.7</v>
      </c>
      <c r="N835" s="35">
        <v>1.4239999999999999E-3</v>
      </c>
      <c r="O835" s="25">
        <f t="shared" si="94"/>
        <v>-107.45318879999999</v>
      </c>
      <c r="P835" s="30">
        <v>0</v>
      </c>
      <c r="Q835" s="45">
        <v>0</v>
      </c>
      <c r="R835" s="50">
        <f t="shared" si="91"/>
        <v>0</v>
      </c>
      <c r="S835" s="4">
        <v>1.72E-3</v>
      </c>
      <c r="T835" s="5">
        <f t="shared" si="92"/>
        <v>0</v>
      </c>
      <c r="U835" s="14">
        <f t="shared" si="93"/>
        <v>-107.45318879999999</v>
      </c>
    </row>
    <row r="836" spans="1:21" ht="15.75" x14ac:dyDescent="0.25">
      <c r="A836" s="6" t="s">
        <v>59</v>
      </c>
      <c r="B836" s="10" t="s">
        <v>17</v>
      </c>
      <c r="C836" s="2" t="s">
        <v>65</v>
      </c>
      <c r="D836" s="3">
        <v>427</v>
      </c>
      <c r="E836" s="3">
        <v>9401</v>
      </c>
      <c r="F836" s="38">
        <v>0.9</v>
      </c>
      <c r="G836" s="42">
        <v>0</v>
      </c>
      <c r="H836" s="45">
        <v>83843</v>
      </c>
      <c r="I836" s="53">
        <f t="shared" si="101"/>
        <v>-75458.7</v>
      </c>
      <c r="J836" s="30">
        <v>0</v>
      </c>
      <c r="K836" s="46"/>
      <c r="L836" s="56">
        <f t="shared" si="89"/>
        <v>0</v>
      </c>
      <c r="M836" s="8">
        <f t="shared" si="90"/>
        <v>-75458.7</v>
      </c>
      <c r="N836" s="35">
        <v>1.4100000000000001E-4</v>
      </c>
      <c r="O836" s="25">
        <f t="shared" si="94"/>
        <v>-10.639676700000001</v>
      </c>
      <c r="P836" s="30">
        <v>0</v>
      </c>
      <c r="Q836" s="45">
        <v>0</v>
      </c>
      <c r="R836" s="50">
        <f t="shared" si="91"/>
        <v>0</v>
      </c>
      <c r="S836" s="4">
        <v>1.85E-4</v>
      </c>
      <c r="T836" s="5">
        <f t="shared" si="92"/>
        <v>0</v>
      </c>
      <c r="U836" s="14">
        <f t="shared" si="93"/>
        <v>-10.639676700000001</v>
      </c>
    </row>
    <row r="837" spans="1:21" ht="15.75" x14ac:dyDescent="0.25">
      <c r="A837" s="6" t="s">
        <v>59</v>
      </c>
      <c r="B837" s="10" t="s">
        <v>17</v>
      </c>
      <c r="C837" s="2" t="s">
        <v>66</v>
      </c>
      <c r="D837" s="3">
        <v>427</v>
      </c>
      <c r="E837" s="3">
        <v>9401</v>
      </c>
      <c r="F837" s="38">
        <v>0.9</v>
      </c>
      <c r="G837" s="42">
        <v>0</v>
      </c>
      <c r="H837" s="45">
        <v>83843</v>
      </c>
      <c r="I837" s="53">
        <f t="shared" si="101"/>
        <v>-75458.7</v>
      </c>
      <c r="J837" s="30">
        <v>0</v>
      </c>
      <c r="K837" s="46"/>
      <c r="L837" s="56">
        <f t="shared" si="89"/>
        <v>0</v>
      </c>
      <c r="M837" s="8">
        <f t="shared" si="90"/>
        <v>-75458.7</v>
      </c>
      <c r="N837" s="35">
        <v>4.7399999999999997E-4</v>
      </c>
      <c r="O837" s="25">
        <f t="shared" si="94"/>
        <v>-35.767423799999996</v>
      </c>
      <c r="P837" s="30">
        <v>0</v>
      </c>
      <c r="Q837" s="45">
        <v>0</v>
      </c>
      <c r="R837" s="50">
        <f t="shared" si="91"/>
        <v>0</v>
      </c>
      <c r="S837" s="4">
        <v>4.5800000000000002E-4</v>
      </c>
      <c r="T837" s="5">
        <f t="shared" si="92"/>
        <v>0</v>
      </c>
      <c r="U837" s="14">
        <f t="shared" si="93"/>
        <v>-35.767423799999996</v>
      </c>
    </row>
    <row r="838" spans="1:21" ht="15.75" x14ac:dyDescent="0.25">
      <c r="A838" s="6" t="s">
        <v>59</v>
      </c>
      <c r="B838" s="10" t="s">
        <v>17</v>
      </c>
      <c r="C838" s="2" t="s">
        <v>78</v>
      </c>
      <c r="D838" s="3">
        <v>427</v>
      </c>
      <c r="E838" s="3">
        <v>9401</v>
      </c>
      <c r="F838" s="38">
        <v>0.9</v>
      </c>
      <c r="G838" s="42">
        <v>0</v>
      </c>
      <c r="H838" s="45">
        <v>83843</v>
      </c>
      <c r="I838" s="53">
        <f t="shared" si="101"/>
        <v>-75458.7</v>
      </c>
      <c r="J838" s="30">
        <v>0</v>
      </c>
      <c r="K838" s="46"/>
      <c r="L838" s="56">
        <f t="shared" si="89"/>
        <v>0</v>
      </c>
      <c r="M838" s="8">
        <f t="shared" si="90"/>
        <v>-75458.7</v>
      </c>
      <c r="N838" s="35">
        <v>5.4999999999999997E-3</v>
      </c>
      <c r="O838" s="25">
        <f t="shared" si="94"/>
        <v>-415.02284999999995</v>
      </c>
      <c r="P838" s="30">
        <v>0</v>
      </c>
      <c r="Q838" s="45">
        <v>0</v>
      </c>
      <c r="R838" s="50">
        <f t="shared" si="91"/>
        <v>0</v>
      </c>
      <c r="S838" s="4">
        <v>5.8060000000000004E-3</v>
      </c>
      <c r="T838" s="5">
        <f t="shared" si="92"/>
        <v>0</v>
      </c>
      <c r="U838" s="14">
        <f t="shared" si="93"/>
        <v>-415.02284999999995</v>
      </c>
    </row>
    <row r="839" spans="1:21" ht="15.75" x14ac:dyDescent="0.25">
      <c r="A839" s="6" t="s">
        <v>59</v>
      </c>
      <c r="B839" s="10" t="s">
        <v>17</v>
      </c>
      <c r="C839" s="2" t="s">
        <v>67</v>
      </c>
      <c r="D839" s="3">
        <v>427</v>
      </c>
      <c r="E839" s="3">
        <v>9401</v>
      </c>
      <c r="F839" s="38">
        <v>0.9</v>
      </c>
      <c r="G839" s="42">
        <v>0</v>
      </c>
      <c r="H839" s="45">
        <v>83843</v>
      </c>
      <c r="I839" s="53">
        <f t="shared" si="101"/>
        <v>-75458.7</v>
      </c>
      <c r="J839" s="30">
        <v>0</v>
      </c>
      <c r="K839" s="46"/>
      <c r="L839" s="56">
        <f t="shared" si="89"/>
        <v>0</v>
      </c>
      <c r="M839" s="8">
        <f t="shared" si="90"/>
        <v>-75458.7</v>
      </c>
      <c r="N839" s="35">
        <v>0</v>
      </c>
      <c r="O839" s="25">
        <f t="shared" si="94"/>
        <v>0</v>
      </c>
      <c r="P839" s="30">
        <v>0</v>
      </c>
      <c r="Q839" s="45">
        <v>0</v>
      </c>
      <c r="R839" s="50">
        <f t="shared" si="91"/>
        <v>0</v>
      </c>
      <c r="S839" s="4">
        <v>0</v>
      </c>
      <c r="T839" s="5">
        <f t="shared" si="92"/>
        <v>0</v>
      </c>
      <c r="U839" s="14">
        <f t="shared" si="93"/>
        <v>0</v>
      </c>
    </row>
    <row r="840" spans="1:21" ht="15.75" x14ac:dyDescent="0.25">
      <c r="A840" s="6" t="s">
        <v>59</v>
      </c>
      <c r="B840" s="10" t="s">
        <v>17</v>
      </c>
      <c r="C840" s="2" t="s">
        <v>68</v>
      </c>
      <c r="D840" s="3">
        <v>427</v>
      </c>
      <c r="E840" s="3">
        <v>9401</v>
      </c>
      <c r="F840" s="38">
        <v>0.9</v>
      </c>
      <c r="G840" s="42">
        <v>0</v>
      </c>
      <c r="H840" s="45">
        <v>83843</v>
      </c>
      <c r="I840" s="53">
        <f t="shared" si="101"/>
        <v>-75458.7</v>
      </c>
      <c r="J840" s="30">
        <v>0</v>
      </c>
      <c r="K840" s="46"/>
      <c r="L840" s="56">
        <f t="shared" si="89"/>
        <v>0</v>
      </c>
      <c r="M840" s="8">
        <f t="shared" si="90"/>
        <v>-75458.7</v>
      </c>
      <c r="N840" s="35">
        <v>8.3999999999999995E-5</v>
      </c>
      <c r="O840" s="25">
        <f t="shared" si="94"/>
        <v>-6.3385307999999991</v>
      </c>
      <c r="P840" s="30">
        <v>0</v>
      </c>
      <c r="Q840" s="45">
        <v>0</v>
      </c>
      <c r="R840" s="50">
        <f t="shared" si="91"/>
        <v>0</v>
      </c>
      <c r="S840" s="4">
        <v>9.3999999999999994E-5</v>
      </c>
      <c r="T840" s="5">
        <f t="shared" si="92"/>
        <v>0</v>
      </c>
      <c r="U840" s="14">
        <f t="shared" si="93"/>
        <v>-6.3385307999999991</v>
      </c>
    </row>
    <row r="841" spans="1:21" ht="15.75" x14ac:dyDescent="0.25">
      <c r="A841" s="6" t="s">
        <v>59</v>
      </c>
      <c r="B841" s="10" t="s">
        <v>17</v>
      </c>
      <c r="C841" s="2" t="s">
        <v>69</v>
      </c>
      <c r="D841" s="3">
        <v>427</v>
      </c>
      <c r="E841" s="3">
        <v>9401</v>
      </c>
      <c r="F841" s="38">
        <v>0.9</v>
      </c>
      <c r="G841" s="42">
        <v>0</v>
      </c>
      <c r="H841" s="45">
        <v>83843</v>
      </c>
      <c r="I841" s="53">
        <f t="shared" si="101"/>
        <v>-75458.7</v>
      </c>
      <c r="J841" s="30">
        <v>0</v>
      </c>
      <c r="K841" s="46"/>
      <c r="L841" s="56">
        <f t="shared" si="89"/>
        <v>0</v>
      </c>
      <c r="M841" s="8">
        <f t="shared" si="90"/>
        <v>-75458.7</v>
      </c>
      <c r="N841" s="35">
        <v>1.3200000000000001E-4</v>
      </c>
      <c r="O841" s="25">
        <f t="shared" si="94"/>
        <v>-9.9605484000000004</v>
      </c>
      <c r="P841" s="30">
        <v>0</v>
      </c>
      <c r="Q841" s="45">
        <v>0</v>
      </c>
      <c r="R841" s="50">
        <f t="shared" si="91"/>
        <v>0</v>
      </c>
      <c r="S841" s="4">
        <v>1.46E-4</v>
      </c>
      <c r="T841" s="5">
        <f t="shared" si="92"/>
        <v>0</v>
      </c>
      <c r="U841" s="14">
        <f t="shared" si="93"/>
        <v>-9.9605484000000004</v>
      </c>
    </row>
    <row r="842" spans="1:21" ht="15.75" x14ac:dyDescent="0.25">
      <c r="A842" s="6" t="s">
        <v>59</v>
      </c>
      <c r="B842" s="10" t="s">
        <v>17</v>
      </c>
      <c r="C842" s="2" t="s">
        <v>82</v>
      </c>
      <c r="D842" s="3">
        <v>427</v>
      </c>
      <c r="E842" s="3">
        <v>9401</v>
      </c>
      <c r="F842" s="38">
        <v>0.9</v>
      </c>
      <c r="G842" s="42">
        <v>0</v>
      </c>
      <c r="H842" s="45">
        <v>83843</v>
      </c>
      <c r="I842" s="53">
        <f t="shared" si="101"/>
        <v>-75458.7</v>
      </c>
      <c r="J842" s="30">
        <v>0</v>
      </c>
      <c r="K842" s="46"/>
      <c r="L842" s="56">
        <f t="shared" si="89"/>
        <v>0</v>
      </c>
      <c r="M842" s="8">
        <f t="shared" si="90"/>
        <v>-75458.7</v>
      </c>
      <c r="N842" s="35">
        <v>4.6999999999999997E-5</v>
      </c>
      <c r="O842" s="25">
        <f t="shared" si="94"/>
        <v>-3.5465588999999995</v>
      </c>
      <c r="P842" s="30">
        <v>0</v>
      </c>
      <c r="Q842" s="45">
        <v>0</v>
      </c>
      <c r="R842" s="50">
        <f t="shared" si="91"/>
        <v>0</v>
      </c>
      <c r="S842" s="4">
        <v>5.3999999999999998E-5</v>
      </c>
      <c r="T842" s="5">
        <f t="shared" si="92"/>
        <v>0</v>
      </c>
      <c r="U842" s="14">
        <f t="shared" si="93"/>
        <v>-3.5465588999999995</v>
      </c>
    </row>
    <row r="843" spans="1:21" ht="15.75" x14ac:dyDescent="0.25">
      <c r="A843" s="6" t="s">
        <v>59</v>
      </c>
      <c r="B843" s="10" t="s">
        <v>17</v>
      </c>
      <c r="C843" s="2" t="s">
        <v>83</v>
      </c>
      <c r="D843" s="3">
        <v>427</v>
      </c>
      <c r="E843" s="3">
        <v>9401</v>
      </c>
      <c r="F843" s="38">
        <v>0.9</v>
      </c>
      <c r="G843" s="42">
        <v>0</v>
      </c>
      <c r="H843" s="45">
        <v>83843</v>
      </c>
      <c r="I843" s="53">
        <f t="shared" si="101"/>
        <v>-75458.7</v>
      </c>
      <c r="J843" s="30">
        <v>0</v>
      </c>
      <c r="K843" s="46"/>
      <c r="L843" s="56">
        <f t="shared" si="89"/>
        <v>0</v>
      </c>
      <c r="M843" s="8">
        <f t="shared" si="90"/>
        <v>-75458.7</v>
      </c>
      <c r="N843" s="35">
        <v>9.2199999999999997E-4</v>
      </c>
      <c r="O843" s="25">
        <f t="shared" si="94"/>
        <v>-69.572921399999998</v>
      </c>
      <c r="P843" s="30">
        <v>0</v>
      </c>
      <c r="Q843" s="45">
        <v>0</v>
      </c>
      <c r="R843" s="50">
        <f t="shared" si="91"/>
        <v>0</v>
      </c>
      <c r="S843" s="4">
        <v>1.0759999999999999E-3</v>
      </c>
      <c r="T843" s="5">
        <f t="shared" si="92"/>
        <v>0</v>
      </c>
      <c r="U843" s="14">
        <f t="shared" si="93"/>
        <v>-69.572921399999998</v>
      </c>
    </row>
    <row r="844" spans="1:21" ht="15.75" x14ac:dyDescent="0.25">
      <c r="A844" s="6" t="s">
        <v>59</v>
      </c>
      <c r="B844" s="10" t="s">
        <v>17</v>
      </c>
      <c r="C844" s="2" t="s">
        <v>71</v>
      </c>
      <c r="D844" s="3">
        <v>427</v>
      </c>
      <c r="E844" s="3">
        <v>9401</v>
      </c>
      <c r="F844" s="38">
        <v>0.9</v>
      </c>
      <c r="G844" s="42">
        <v>0</v>
      </c>
      <c r="H844" s="45">
        <v>83843</v>
      </c>
      <c r="I844" s="53">
        <f t="shared" si="101"/>
        <v>-75458.7</v>
      </c>
      <c r="J844" s="30">
        <v>0</v>
      </c>
      <c r="K844" s="46"/>
      <c r="L844" s="56">
        <f t="shared" si="89"/>
        <v>0</v>
      </c>
      <c r="M844" s="8">
        <f t="shared" si="90"/>
        <v>-75458.7</v>
      </c>
      <c r="N844" s="35">
        <v>8.2000000000000001E-5</v>
      </c>
      <c r="O844" s="25">
        <f t="shared" si="94"/>
        <v>-6.1876134</v>
      </c>
      <c r="P844" s="30">
        <v>0</v>
      </c>
      <c r="Q844" s="45">
        <v>0</v>
      </c>
      <c r="R844" s="50">
        <f t="shared" si="91"/>
        <v>0</v>
      </c>
      <c r="S844" s="4">
        <v>9.2E-5</v>
      </c>
      <c r="T844" s="5">
        <f t="shared" si="92"/>
        <v>0</v>
      </c>
      <c r="U844" s="14">
        <f t="shared" si="93"/>
        <v>-6.1876134</v>
      </c>
    </row>
    <row r="845" spans="1:21" ht="15.75" x14ac:dyDescent="0.25">
      <c r="A845" s="6" t="s">
        <v>59</v>
      </c>
      <c r="B845" s="10" t="s">
        <v>17</v>
      </c>
      <c r="C845" s="2" t="s">
        <v>72</v>
      </c>
      <c r="D845" s="3">
        <v>427</v>
      </c>
      <c r="E845" s="3">
        <v>9401</v>
      </c>
      <c r="F845" s="38">
        <v>0.9</v>
      </c>
      <c r="G845" s="42">
        <v>0</v>
      </c>
      <c r="H845" s="45">
        <v>83843</v>
      </c>
      <c r="I845" s="53">
        <f t="shared" si="101"/>
        <v>-75458.7</v>
      </c>
      <c r="J845" s="30">
        <v>0</v>
      </c>
      <c r="K845" s="46"/>
      <c r="L845" s="56">
        <f t="shared" si="89"/>
        <v>0</v>
      </c>
      <c r="M845" s="8">
        <f t="shared" si="90"/>
        <v>-75458.7</v>
      </c>
      <c r="N845" s="35">
        <v>1.36E-4</v>
      </c>
      <c r="O845" s="25">
        <f t="shared" si="94"/>
        <v>-10.2623832</v>
      </c>
      <c r="P845" s="30">
        <v>0</v>
      </c>
      <c r="Q845" s="45">
        <v>0</v>
      </c>
      <c r="R845" s="50">
        <f t="shared" si="91"/>
        <v>0</v>
      </c>
      <c r="S845" s="4">
        <v>1.35E-4</v>
      </c>
      <c r="T845" s="5">
        <f t="shared" si="92"/>
        <v>0</v>
      </c>
      <c r="U845" s="14">
        <f t="shared" si="93"/>
        <v>-10.2623832</v>
      </c>
    </row>
    <row r="846" spans="1:21" ht="15.75" x14ac:dyDescent="0.25">
      <c r="A846" s="6" t="s">
        <v>59</v>
      </c>
      <c r="B846" s="10" t="s">
        <v>17</v>
      </c>
      <c r="C846" s="2" t="s">
        <v>73</v>
      </c>
      <c r="D846" s="3">
        <v>427</v>
      </c>
      <c r="E846" s="3">
        <v>9401</v>
      </c>
      <c r="F846" s="38">
        <v>0</v>
      </c>
      <c r="G846" s="42">
        <v>0</v>
      </c>
      <c r="H846" s="45">
        <v>83843</v>
      </c>
      <c r="I846" s="53">
        <f t="shared" si="101"/>
        <v>0</v>
      </c>
      <c r="J846" s="30">
        <v>0</v>
      </c>
      <c r="K846" s="46"/>
      <c r="L846" s="56">
        <f t="shared" si="89"/>
        <v>0</v>
      </c>
      <c r="M846" s="8">
        <f t="shared" si="90"/>
        <v>0</v>
      </c>
      <c r="N846" s="35">
        <v>1.2E-5</v>
      </c>
      <c r="O846" s="25">
        <f t="shared" si="94"/>
        <v>0</v>
      </c>
      <c r="P846" s="30">
        <v>0</v>
      </c>
      <c r="Q846" s="45">
        <v>0</v>
      </c>
      <c r="R846" s="50">
        <f t="shared" si="91"/>
        <v>0</v>
      </c>
      <c r="S846" s="4">
        <v>1.2E-5</v>
      </c>
      <c r="T846" s="5">
        <f t="shared" si="92"/>
        <v>0</v>
      </c>
      <c r="U846" s="14">
        <f t="shared" si="93"/>
        <v>0</v>
      </c>
    </row>
    <row r="847" spans="1:21" ht="15.75" x14ac:dyDescent="0.25">
      <c r="A847" s="6" t="s">
        <v>59</v>
      </c>
      <c r="B847" s="10" t="s">
        <v>17</v>
      </c>
      <c r="C847" s="2" t="s">
        <v>74</v>
      </c>
      <c r="D847" s="3">
        <v>427</v>
      </c>
      <c r="E847" s="3">
        <v>9401</v>
      </c>
      <c r="F847" s="38">
        <v>0</v>
      </c>
      <c r="G847" s="42">
        <v>0</v>
      </c>
      <c r="H847" s="45">
        <v>83843</v>
      </c>
      <c r="I847" s="53">
        <f t="shared" si="101"/>
        <v>0</v>
      </c>
      <c r="J847" s="30">
        <v>0</v>
      </c>
      <c r="K847" s="46"/>
      <c r="L847" s="56">
        <f t="shared" si="89"/>
        <v>0</v>
      </c>
      <c r="M847" s="8">
        <f t="shared" si="90"/>
        <v>0</v>
      </c>
      <c r="N847" s="35">
        <v>2.14E-4</v>
      </c>
      <c r="O847" s="25">
        <f t="shared" si="94"/>
        <v>0</v>
      </c>
      <c r="P847" s="30">
        <v>0</v>
      </c>
      <c r="Q847" s="45">
        <v>0</v>
      </c>
      <c r="R847" s="50">
        <f t="shared" si="91"/>
        <v>0</v>
      </c>
      <c r="S847" s="4">
        <v>2.4000000000000001E-4</v>
      </c>
      <c r="T847" s="5">
        <f t="shared" si="92"/>
        <v>0</v>
      </c>
      <c r="U847" s="14">
        <f t="shared" si="93"/>
        <v>0</v>
      </c>
    </row>
    <row r="848" spans="1:21" ht="15.75" x14ac:dyDescent="0.25">
      <c r="A848" s="6" t="s">
        <v>59</v>
      </c>
      <c r="B848" s="10" t="s">
        <v>17</v>
      </c>
      <c r="C848" s="2" t="s">
        <v>32</v>
      </c>
      <c r="D848" s="3">
        <v>427</v>
      </c>
      <c r="E848" s="3">
        <v>9401</v>
      </c>
      <c r="F848" s="38">
        <v>0.9</v>
      </c>
      <c r="G848" s="42">
        <v>0</v>
      </c>
      <c r="H848" s="45">
        <v>83843</v>
      </c>
      <c r="I848" s="53">
        <f t="shared" si="101"/>
        <v>-75458.7</v>
      </c>
      <c r="J848" s="30">
        <v>0</v>
      </c>
      <c r="K848" s="46"/>
      <c r="L848" s="56">
        <f t="shared" si="89"/>
        <v>0</v>
      </c>
      <c r="M848" s="8">
        <f t="shared" si="90"/>
        <v>-75458.7</v>
      </c>
      <c r="N848" s="35">
        <v>0</v>
      </c>
      <c r="O848" s="25">
        <f t="shared" si="94"/>
        <v>0</v>
      </c>
      <c r="P848" s="30">
        <v>0</v>
      </c>
      <c r="Q848" s="45">
        <v>0</v>
      </c>
      <c r="R848" s="50">
        <f t="shared" si="91"/>
        <v>0</v>
      </c>
      <c r="S848" s="4">
        <v>0</v>
      </c>
      <c r="T848" s="5">
        <f t="shared" si="92"/>
        <v>0</v>
      </c>
      <c r="U848" s="14">
        <f t="shared" si="93"/>
        <v>0</v>
      </c>
    </row>
    <row r="849" spans="1:21" ht="15.75" x14ac:dyDescent="0.25">
      <c r="A849" s="6" t="s">
        <v>59</v>
      </c>
      <c r="B849" s="10" t="s">
        <v>17</v>
      </c>
      <c r="C849" s="2" t="s">
        <v>17</v>
      </c>
      <c r="D849" s="3">
        <v>427</v>
      </c>
      <c r="E849" s="3">
        <v>9401</v>
      </c>
      <c r="F849" s="38">
        <v>0.9</v>
      </c>
      <c r="G849" s="42">
        <v>0</v>
      </c>
      <c r="H849" s="45">
        <v>83843</v>
      </c>
      <c r="I849" s="53">
        <f t="shared" si="101"/>
        <v>-75458.7</v>
      </c>
      <c r="J849" s="30">
        <v>0</v>
      </c>
      <c r="K849" s="46"/>
      <c r="L849" s="56">
        <f t="shared" si="89"/>
        <v>0</v>
      </c>
      <c r="M849" s="8">
        <f t="shared" si="90"/>
        <v>-75458.7</v>
      </c>
      <c r="N849" s="35">
        <v>0</v>
      </c>
      <c r="O849" s="25">
        <f t="shared" si="94"/>
        <v>0</v>
      </c>
      <c r="P849" s="30">
        <v>0</v>
      </c>
      <c r="Q849" s="45">
        <v>0</v>
      </c>
      <c r="R849" s="50">
        <f t="shared" si="91"/>
        <v>0</v>
      </c>
      <c r="S849" s="4">
        <v>0</v>
      </c>
      <c r="T849" s="5">
        <f t="shared" si="92"/>
        <v>0</v>
      </c>
      <c r="U849" s="14">
        <f t="shared" si="93"/>
        <v>0</v>
      </c>
    </row>
    <row r="850" spans="1:21" ht="15.75" x14ac:dyDescent="0.25">
      <c r="A850" s="6" t="s">
        <v>59</v>
      </c>
      <c r="B850" s="10" t="s">
        <v>17</v>
      </c>
      <c r="C850" s="2" t="s">
        <v>37</v>
      </c>
      <c r="D850" s="3">
        <v>427</v>
      </c>
      <c r="E850" s="3">
        <v>9401</v>
      </c>
      <c r="F850" s="38">
        <v>0.9</v>
      </c>
      <c r="G850" s="42">
        <v>0</v>
      </c>
      <c r="H850" s="45">
        <v>83843</v>
      </c>
      <c r="I850" s="53">
        <f t="shared" si="101"/>
        <v>-75458.7</v>
      </c>
      <c r="J850" s="30">
        <v>0</v>
      </c>
      <c r="K850" s="46"/>
      <c r="L850" s="56">
        <f t="shared" si="89"/>
        <v>0</v>
      </c>
      <c r="M850" s="8">
        <f t="shared" si="90"/>
        <v>-75458.7</v>
      </c>
      <c r="N850" s="35">
        <v>2.1499999999999999E-4</v>
      </c>
      <c r="O850" s="25">
        <f t="shared" si="94"/>
        <v>-16.223620499999999</v>
      </c>
      <c r="P850" s="30">
        <v>0</v>
      </c>
      <c r="Q850" s="45">
        <v>0</v>
      </c>
      <c r="R850" s="50">
        <f t="shared" si="91"/>
        <v>0</v>
      </c>
      <c r="S850" s="4">
        <v>2.41E-4</v>
      </c>
      <c r="T850" s="5">
        <f t="shared" si="92"/>
        <v>0</v>
      </c>
      <c r="U850" s="14">
        <f t="shared" si="93"/>
        <v>-16.223620499999999</v>
      </c>
    </row>
    <row r="851" spans="1:21" ht="15.75" x14ac:dyDescent="0.25">
      <c r="A851" s="6" t="s">
        <v>59</v>
      </c>
      <c r="B851" s="10" t="s">
        <v>17</v>
      </c>
      <c r="C851" s="2" t="s">
        <v>34</v>
      </c>
      <c r="D851" s="3">
        <v>427</v>
      </c>
      <c r="E851" s="3">
        <v>9401</v>
      </c>
      <c r="F851" s="38">
        <v>0.9</v>
      </c>
      <c r="G851" s="42">
        <v>0</v>
      </c>
      <c r="H851" s="45">
        <v>83843</v>
      </c>
      <c r="I851" s="53">
        <f t="shared" si="101"/>
        <v>-75458.7</v>
      </c>
      <c r="J851" s="30">
        <v>0</v>
      </c>
      <c r="K851" s="46"/>
      <c r="L851" s="56">
        <f t="shared" si="89"/>
        <v>0</v>
      </c>
      <c r="M851" s="8">
        <f t="shared" si="90"/>
        <v>-75458.7</v>
      </c>
      <c r="N851" s="35">
        <v>8.9800000000000004E-4</v>
      </c>
      <c r="O851" s="25">
        <f t="shared" si="94"/>
        <v>-67.761912600000002</v>
      </c>
      <c r="P851" s="30">
        <v>0</v>
      </c>
      <c r="Q851" s="45">
        <v>0</v>
      </c>
      <c r="R851" s="50">
        <f t="shared" si="91"/>
        <v>0</v>
      </c>
      <c r="S851" s="4">
        <v>1.0369999999999999E-3</v>
      </c>
      <c r="T851" s="5">
        <f t="shared" si="92"/>
        <v>0</v>
      </c>
      <c r="U851" s="14">
        <f t="shared" si="93"/>
        <v>-67.761912600000002</v>
      </c>
    </row>
    <row r="852" spans="1:21" ht="15.75" x14ac:dyDescent="0.25">
      <c r="A852" s="6" t="s">
        <v>59</v>
      </c>
      <c r="B852" s="10" t="s">
        <v>17</v>
      </c>
      <c r="C852" s="2" t="s">
        <v>33</v>
      </c>
      <c r="D852" s="3">
        <v>427</v>
      </c>
      <c r="E852" s="3">
        <v>9401</v>
      </c>
      <c r="F852" s="38">
        <v>0.9</v>
      </c>
      <c r="G852" s="42">
        <v>0</v>
      </c>
      <c r="H852" s="45">
        <v>83843</v>
      </c>
      <c r="I852" s="53">
        <f t="shared" si="101"/>
        <v>-75458.7</v>
      </c>
      <c r="J852" s="30">
        <v>0</v>
      </c>
      <c r="K852" s="46"/>
      <c r="L852" s="56">
        <f t="shared" si="89"/>
        <v>0</v>
      </c>
      <c r="M852" s="8">
        <f t="shared" si="90"/>
        <v>-75458.7</v>
      </c>
      <c r="N852" s="35">
        <v>6.6000000000000005E-5</v>
      </c>
      <c r="O852" s="25">
        <f t="shared" si="94"/>
        <v>-4.9802742000000002</v>
      </c>
      <c r="P852" s="30">
        <v>0</v>
      </c>
      <c r="Q852" s="45">
        <v>0</v>
      </c>
      <c r="R852" s="50">
        <f t="shared" si="91"/>
        <v>0</v>
      </c>
      <c r="S852" s="4">
        <v>6.2000000000000003E-5</v>
      </c>
      <c r="T852" s="5">
        <f t="shared" si="92"/>
        <v>0</v>
      </c>
      <c r="U852" s="14">
        <f t="shared" si="93"/>
        <v>-4.9802742000000002</v>
      </c>
    </row>
    <row r="853" spans="1:21" ht="15.75" x14ac:dyDescent="0.25">
      <c r="A853" s="6" t="s">
        <v>59</v>
      </c>
      <c r="B853" s="10" t="s">
        <v>17</v>
      </c>
      <c r="C853" s="2" t="s">
        <v>187</v>
      </c>
      <c r="D853" s="3">
        <v>427</v>
      </c>
      <c r="E853" s="3">
        <v>9401</v>
      </c>
      <c r="F853" s="38">
        <v>0.9</v>
      </c>
      <c r="G853" s="42">
        <v>0</v>
      </c>
      <c r="H853" s="45">
        <v>83843</v>
      </c>
      <c r="I853" s="53">
        <f t="shared" si="101"/>
        <v>-75458.7</v>
      </c>
      <c r="J853" s="30">
        <v>0</v>
      </c>
      <c r="K853" s="46"/>
      <c r="L853" s="56">
        <f t="shared" si="89"/>
        <v>0</v>
      </c>
      <c r="M853" s="8">
        <f t="shared" si="90"/>
        <v>-75458.7</v>
      </c>
      <c r="N853" s="35">
        <v>4.6E-5</v>
      </c>
      <c r="O853" s="25">
        <f t="shared" si="94"/>
        <v>-3.4711002</v>
      </c>
      <c r="P853" s="30">
        <v>0</v>
      </c>
      <c r="Q853" s="45">
        <v>0</v>
      </c>
      <c r="R853" s="50">
        <f t="shared" si="91"/>
        <v>0</v>
      </c>
      <c r="S853" s="4">
        <v>2.5999999999999998E-5</v>
      </c>
      <c r="T853" s="5">
        <f t="shared" si="92"/>
        <v>0</v>
      </c>
      <c r="U853" s="14">
        <f t="shared" si="93"/>
        <v>-3.4711002</v>
      </c>
    </row>
    <row r="854" spans="1:21" ht="15.75" x14ac:dyDescent="0.25">
      <c r="A854" s="6" t="s">
        <v>60</v>
      </c>
      <c r="B854" s="10" t="s">
        <v>16</v>
      </c>
      <c r="C854" s="2" t="s">
        <v>64</v>
      </c>
      <c r="D854" s="3">
        <v>422</v>
      </c>
      <c r="E854" s="3">
        <v>8206</v>
      </c>
      <c r="F854" s="38">
        <v>1</v>
      </c>
      <c r="G854" s="42">
        <v>44340349</v>
      </c>
      <c r="H854" s="45">
        <v>8593726</v>
      </c>
      <c r="I854" s="53">
        <f t="shared" ref="I854:I902" si="102">(G854-H854)*F854</f>
        <v>35746623</v>
      </c>
      <c r="J854" s="30">
        <v>273927</v>
      </c>
      <c r="K854" s="46"/>
      <c r="L854" s="56">
        <f t="shared" ref="L854:L902" si="103">(J854-K854)*F854</f>
        <v>273927</v>
      </c>
      <c r="M854" s="8">
        <f t="shared" ref="M854:M902" si="104">(G854-H854+J854-K854)*F854</f>
        <v>36020550</v>
      </c>
      <c r="N854" s="35">
        <v>1.4239999999999999E-3</v>
      </c>
      <c r="O854" s="25">
        <f t="shared" ref="O854:O912" si="105">M854*N854</f>
        <v>51293.263199999994</v>
      </c>
      <c r="P854" s="30">
        <v>2835070</v>
      </c>
      <c r="Q854" s="45">
        <v>210871</v>
      </c>
      <c r="R854" s="50">
        <f t="shared" ref="R854:R902" si="106">+(P854-Q854)*F854</f>
        <v>2624199</v>
      </c>
      <c r="S854" s="4">
        <v>1.72E-3</v>
      </c>
      <c r="T854" s="5">
        <f t="shared" ref="T854:T902" si="107">R854*S854</f>
        <v>4513.6222799999996</v>
      </c>
      <c r="U854" s="14">
        <f t="shared" ref="U854:U902" si="108">+O854+T854</f>
        <v>55806.885479999997</v>
      </c>
    </row>
    <row r="855" spans="1:21" ht="15.75" x14ac:dyDescent="0.25">
      <c r="A855" s="6" t="s">
        <v>60</v>
      </c>
      <c r="B855" s="10" t="s">
        <v>16</v>
      </c>
      <c r="C855" s="2" t="s">
        <v>65</v>
      </c>
      <c r="D855" s="3">
        <v>422</v>
      </c>
      <c r="E855" s="3">
        <v>8206</v>
      </c>
      <c r="F855" s="38">
        <v>1</v>
      </c>
      <c r="G855" s="42">
        <v>44340349</v>
      </c>
      <c r="H855" s="45">
        <v>8593726</v>
      </c>
      <c r="I855" s="53">
        <f t="shared" si="102"/>
        <v>35746623</v>
      </c>
      <c r="J855" s="30">
        <v>273927</v>
      </c>
      <c r="K855" s="46"/>
      <c r="L855" s="56">
        <f t="shared" si="103"/>
        <v>273927</v>
      </c>
      <c r="M855" s="8">
        <f t="shared" si="104"/>
        <v>36020550</v>
      </c>
      <c r="N855" s="35">
        <v>1.4100000000000001E-4</v>
      </c>
      <c r="O855" s="25">
        <f t="shared" si="105"/>
        <v>5078.8975500000006</v>
      </c>
      <c r="P855" s="30">
        <v>2835070</v>
      </c>
      <c r="Q855" s="45">
        <v>210871</v>
      </c>
      <c r="R855" s="50">
        <f t="shared" si="106"/>
        <v>2624199</v>
      </c>
      <c r="S855" s="4">
        <v>1.85E-4</v>
      </c>
      <c r="T855" s="5">
        <f t="shared" si="107"/>
        <v>485.47681499999999</v>
      </c>
      <c r="U855" s="14">
        <f t="shared" si="108"/>
        <v>5564.3743650000006</v>
      </c>
    </row>
    <row r="856" spans="1:21" ht="15.75" x14ac:dyDescent="0.25">
      <c r="A856" s="6" t="s">
        <v>60</v>
      </c>
      <c r="B856" s="10" t="s">
        <v>16</v>
      </c>
      <c r="C856" s="2" t="s">
        <v>66</v>
      </c>
      <c r="D856" s="3">
        <v>422</v>
      </c>
      <c r="E856" s="3">
        <v>8206</v>
      </c>
      <c r="F856" s="38">
        <v>1</v>
      </c>
      <c r="G856" s="42">
        <v>44340349</v>
      </c>
      <c r="H856" s="45">
        <v>8593726</v>
      </c>
      <c r="I856" s="53">
        <f t="shared" si="102"/>
        <v>35746623</v>
      </c>
      <c r="J856" s="30">
        <v>273927</v>
      </c>
      <c r="K856" s="46"/>
      <c r="L856" s="56">
        <f t="shared" si="103"/>
        <v>273927</v>
      </c>
      <c r="M856" s="8">
        <f t="shared" si="104"/>
        <v>36020550</v>
      </c>
      <c r="N856" s="35">
        <v>4.7399999999999997E-4</v>
      </c>
      <c r="O856" s="25">
        <f t="shared" si="105"/>
        <v>17073.740699999998</v>
      </c>
      <c r="P856" s="30">
        <v>2835070</v>
      </c>
      <c r="Q856" s="45">
        <v>210871</v>
      </c>
      <c r="R856" s="50">
        <f t="shared" si="106"/>
        <v>2624199</v>
      </c>
      <c r="S856" s="4">
        <v>4.5800000000000002E-4</v>
      </c>
      <c r="T856" s="5">
        <f t="shared" si="107"/>
        <v>1201.8831420000001</v>
      </c>
      <c r="U856" s="14">
        <f t="shared" si="108"/>
        <v>18275.623841999997</v>
      </c>
    </row>
    <row r="857" spans="1:21" ht="15.75" x14ac:dyDescent="0.25">
      <c r="A857" s="6" t="s">
        <v>60</v>
      </c>
      <c r="B857" s="10" t="s">
        <v>16</v>
      </c>
      <c r="C857" s="2" t="s">
        <v>78</v>
      </c>
      <c r="D857" s="3">
        <v>422</v>
      </c>
      <c r="E857" s="3">
        <v>8206</v>
      </c>
      <c r="F857" s="38">
        <v>1</v>
      </c>
      <c r="G857" s="42">
        <v>44340349</v>
      </c>
      <c r="H857" s="45">
        <v>8593726</v>
      </c>
      <c r="I857" s="53">
        <f t="shared" si="102"/>
        <v>35746623</v>
      </c>
      <c r="J857" s="30">
        <v>273927</v>
      </c>
      <c r="K857" s="46"/>
      <c r="L857" s="56">
        <f t="shared" si="103"/>
        <v>273927</v>
      </c>
      <c r="M857" s="8">
        <f t="shared" si="104"/>
        <v>36020550</v>
      </c>
      <c r="N857" s="35">
        <v>5.4999999999999997E-3</v>
      </c>
      <c r="O857" s="25">
        <f t="shared" si="105"/>
        <v>198113.02499999999</v>
      </c>
      <c r="P857" s="30">
        <v>2835070</v>
      </c>
      <c r="Q857" s="45">
        <v>210871</v>
      </c>
      <c r="R857" s="50">
        <f t="shared" si="106"/>
        <v>2624199</v>
      </c>
      <c r="S857" s="4">
        <v>5.8060000000000004E-3</v>
      </c>
      <c r="T857" s="5">
        <f t="shared" si="107"/>
        <v>15236.099394000001</v>
      </c>
      <c r="U857" s="14">
        <f t="shared" si="108"/>
        <v>213349.12439399998</v>
      </c>
    </row>
    <row r="858" spans="1:21" ht="15.75" x14ac:dyDescent="0.25">
      <c r="A858" s="6" t="s">
        <v>60</v>
      </c>
      <c r="B858" s="10" t="s">
        <v>16</v>
      </c>
      <c r="C858" s="2" t="s">
        <v>67</v>
      </c>
      <c r="D858" s="3">
        <v>422</v>
      </c>
      <c r="E858" s="3">
        <v>8206</v>
      </c>
      <c r="F858" s="38">
        <v>1</v>
      </c>
      <c r="G858" s="42">
        <v>44340349</v>
      </c>
      <c r="H858" s="45">
        <v>8593726</v>
      </c>
      <c r="I858" s="53">
        <f t="shared" si="102"/>
        <v>35746623</v>
      </c>
      <c r="J858" s="30">
        <v>273927</v>
      </c>
      <c r="K858" s="46"/>
      <c r="L858" s="56">
        <f t="shared" si="103"/>
        <v>273927</v>
      </c>
      <c r="M858" s="8">
        <f t="shared" si="104"/>
        <v>36020550</v>
      </c>
      <c r="N858" s="35">
        <v>0</v>
      </c>
      <c r="O858" s="25">
        <f t="shared" si="105"/>
        <v>0</v>
      </c>
      <c r="P858" s="30">
        <v>2835070</v>
      </c>
      <c r="Q858" s="45">
        <v>210871</v>
      </c>
      <c r="R858" s="50">
        <f t="shared" si="106"/>
        <v>2624199</v>
      </c>
      <c r="S858" s="4">
        <v>0</v>
      </c>
      <c r="T858" s="5">
        <f t="shared" si="107"/>
        <v>0</v>
      </c>
      <c r="U858" s="14">
        <f t="shared" si="108"/>
        <v>0</v>
      </c>
    </row>
    <row r="859" spans="1:21" ht="15.75" x14ac:dyDescent="0.25">
      <c r="A859" s="6" t="s">
        <v>60</v>
      </c>
      <c r="B859" s="10" t="s">
        <v>16</v>
      </c>
      <c r="C859" s="2" t="s">
        <v>68</v>
      </c>
      <c r="D859" s="3">
        <v>422</v>
      </c>
      <c r="E859" s="3">
        <v>8206</v>
      </c>
      <c r="F859" s="38">
        <v>1</v>
      </c>
      <c r="G859" s="42">
        <v>44340349</v>
      </c>
      <c r="H859" s="45">
        <v>8593726</v>
      </c>
      <c r="I859" s="53">
        <f t="shared" si="102"/>
        <v>35746623</v>
      </c>
      <c r="J859" s="30">
        <v>273927</v>
      </c>
      <c r="K859" s="46"/>
      <c r="L859" s="56">
        <f t="shared" si="103"/>
        <v>273927</v>
      </c>
      <c r="M859" s="8">
        <f t="shared" si="104"/>
        <v>36020550</v>
      </c>
      <c r="N859" s="35">
        <v>8.3999999999999995E-5</v>
      </c>
      <c r="O859" s="25">
        <f t="shared" si="105"/>
        <v>3025.7261999999996</v>
      </c>
      <c r="P859" s="30">
        <v>2835070</v>
      </c>
      <c r="Q859" s="45">
        <v>210871</v>
      </c>
      <c r="R859" s="50">
        <f t="shared" si="106"/>
        <v>2624199</v>
      </c>
      <c r="S859" s="4">
        <v>9.3999999999999994E-5</v>
      </c>
      <c r="T859" s="5">
        <f t="shared" si="107"/>
        <v>246.67470599999999</v>
      </c>
      <c r="U859" s="14">
        <f t="shared" si="108"/>
        <v>3272.4009059999994</v>
      </c>
    </row>
    <row r="860" spans="1:21" ht="15.75" x14ac:dyDescent="0.25">
      <c r="A860" s="6" t="s">
        <v>60</v>
      </c>
      <c r="B860" s="10" t="s">
        <v>16</v>
      </c>
      <c r="C860" s="2" t="s">
        <v>69</v>
      </c>
      <c r="D860" s="3">
        <v>422</v>
      </c>
      <c r="E860" s="3">
        <v>8206</v>
      </c>
      <c r="F860" s="38">
        <v>1</v>
      </c>
      <c r="G860" s="42">
        <v>44340349</v>
      </c>
      <c r="H860" s="45">
        <v>8593726</v>
      </c>
      <c r="I860" s="53">
        <f t="shared" si="102"/>
        <v>35746623</v>
      </c>
      <c r="J860" s="30">
        <v>273927</v>
      </c>
      <c r="K860" s="46"/>
      <c r="L860" s="56">
        <f t="shared" si="103"/>
        <v>273927</v>
      </c>
      <c r="M860" s="8">
        <f t="shared" si="104"/>
        <v>36020550</v>
      </c>
      <c r="N860" s="35">
        <v>1.3200000000000001E-4</v>
      </c>
      <c r="O860" s="25">
        <f t="shared" si="105"/>
        <v>4754.7126000000007</v>
      </c>
      <c r="P860" s="30">
        <v>2835070</v>
      </c>
      <c r="Q860" s="45">
        <v>210871</v>
      </c>
      <c r="R860" s="50">
        <f t="shared" si="106"/>
        <v>2624199</v>
      </c>
      <c r="S860" s="4">
        <v>1.46E-4</v>
      </c>
      <c r="T860" s="5">
        <f t="shared" si="107"/>
        <v>383.13305400000002</v>
      </c>
      <c r="U860" s="14">
        <f t="shared" si="108"/>
        <v>5137.8456540000006</v>
      </c>
    </row>
    <row r="861" spans="1:21" ht="15.75" x14ac:dyDescent="0.25">
      <c r="A861" s="6" t="s">
        <v>60</v>
      </c>
      <c r="B861" s="10" t="s">
        <v>16</v>
      </c>
      <c r="C861" s="2" t="s">
        <v>79</v>
      </c>
      <c r="D861" s="3">
        <v>422</v>
      </c>
      <c r="E861" s="3">
        <v>8206</v>
      </c>
      <c r="F861" s="38">
        <v>1</v>
      </c>
      <c r="G861" s="42">
        <v>44340349</v>
      </c>
      <c r="H861" s="45">
        <v>8593726</v>
      </c>
      <c r="I861" s="53">
        <f t="shared" si="102"/>
        <v>35746623</v>
      </c>
      <c r="J861" s="30">
        <v>273927</v>
      </c>
      <c r="K861" s="46"/>
      <c r="L861" s="56">
        <f t="shared" si="103"/>
        <v>273927</v>
      </c>
      <c r="M861" s="8">
        <f t="shared" si="104"/>
        <v>36020550</v>
      </c>
      <c r="N861" s="35">
        <v>0</v>
      </c>
      <c r="O861" s="25">
        <f t="shared" si="105"/>
        <v>0</v>
      </c>
      <c r="P861" s="30">
        <v>2835070</v>
      </c>
      <c r="Q861" s="45">
        <v>210871</v>
      </c>
      <c r="R861" s="50">
        <f t="shared" si="106"/>
        <v>2624199</v>
      </c>
      <c r="S861" s="4">
        <v>0</v>
      </c>
      <c r="T861" s="5">
        <f t="shared" si="107"/>
        <v>0</v>
      </c>
      <c r="U861" s="14">
        <f t="shared" si="108"/>
        <v>0</v>
      </c>
    </row>
    <row r="862" spans="1:21" ht="15.75" x14ac:dyDescent="0.25">
      <c r="A862" s="6" t="s">
        <v>60</v>
      </c>
      <c r="B862" s="10" t="s">
        <v>16</v>
      </c>
      <c r="C862" s="2" t="s">
        <v>70</v>
      </c>
      <c r="D862" s="3">
        <v>422</v>
      </c>
      <c r="E862" s="3">
        <v>8206</v>
      </c>
      <c r="F862" s="38">
        <v>1</v>
      </c>
      <c r="G862" s="42">
        <v>44340349</v>
      </c>
      <c r="H862" s="45">
        <v>8593726</v>
      </c>
      <c r="I862" s="53">
        <f t="shared" si="102"/>
        <v>35746623</v>
      </c>
      <c r="J862" s="30">
        <v>273927</v>
      </c>
      <c r="K862" s="46"/>
      <c r="L862" s="56">
        <f t="shared" si="103"/>
        <v>273927</v>
      </c>
      <c r="M862" s="8">
        <f t="shared" si="104"/>
        <v>36020550</v>
      </c>
      <c r="N862" s="35">
        <v>5.0299999999999997E-4</v>
      </c>
      <c r="O862" s="25">
        <f t="shared" si="105"/>
        <v>18118.336649999997</v>
      </c>
      <c r="P862" s="30">
        <v>2835070</v>
      </c>
      <c r="Q862" s="45">
        <v>210871</v>
      </c>
      <c r="R862" s="50">
        <f t="shared" si="106"/>
        <v>2624199</v>
      </c>
      <c r="S862" s="4">
        <v>5.6400000000000005E-4</v>
      </c>
      <c r="T862" s="5">
        <f t="shared" si="107"/>
        <v>1480.0482360000001</v>
      </c>
      <c r="U862" s="14">
        <f t="shared" si="108"/>
        <v>19598.384885999996</v>
      </c>
    </row>
    <row r="863" spans="1:21" ht="15.75" x14ac:dyDescent="0.25">
      <c r="A863" s="6" t="s">
        <v>60</v>
      </c>
      <c r="B863" s="10" t="s">
        <v>16</v>
      </c>
      <c r="C863" s="2" t="s">
        <v>80</v>
      </c>
      <c r="D863" s="3">
        <v>422</v>
      </c>
      <c r="E863" s="3">
        <v>8206</v>
      </c>
      <c r="F863" s="38">
        <v>1</v>
      </c>
      <c r="G863" s="42">
        <v>44340349</v>
      </c>
      <c r="H863" s="45">
        <v>8593726</v>
      </c>
      <c r="I863" s="53">
        <f t="shared" si="102"/>
        <v>35746623</v>
      </c>
      <c r="J863" s="30">
        <v>273927</v>
      </c>
      <c r="K863" s="46"/>
      <c r="L863" s="56">
        <f t="shared" si="103"/>
        <v>273927</v>
      </c>
      <c r="M863" s="8">
        <f t="shared" si="104"/>
        <v>36020550</v>
      </c>
      <c r="N863" s="35">
        <v>8.4800000000000001E-4</v>
      </c>
      <c r="O863" s="25">
        <f t="shared" si="105"/>
        <v>30545.4264</v>
      </c>
      <c r="P863" s="30">
        <v>2835070</v>
      </c>
      <c r="Q863" s="45">
        <v>210871</v>
      </c>
      <c r="R863" s="50">
        <f t="shared" si="106"/>
        <v>2624199</v>
      </c>
      <c r="S863" s="4">
        <v>9.2100000000000005E-4</v>
      </c>
      <c r="T863" s="5">
        <f t="shared" si="107"/>
        <v>2416.887279</v>
      </c>
      <c r="U863" s="14">
        <f t="shared" si="108"/>
        <v>32962.313678999999</v>
      </c>
    </row>
    <row r="864" spans="1:21" ht="15.75" x14ac:dyDescent="0.25">
      <c r="A864" s="6" t="s">
        <v>60</v>
      </c>
      <c r="B864" s="10" t="s">
        <v>16</v>
      </c>
      <c r="C864" s="2" t="s">
        <v>71</v>
      </c>
      <c r="D864" s="3">
        <v>422</v>
      </c>
      <c r="E864" s="3">
        <v>8206</v>
      </c>
      <c r="F864" s="38">
        <v>1</v>
      </c>
      <c r="G864" s="42">
        <v>44340349</v>
      </c>
      <c r="H864" s="45">
        <v>8593726</v>
      </c>
      <c r="I864" s="53">
        <f t="shared" si="102"/>
        <v>35746623</v>
      </c>
      <c r="J864" s="30">
        <v>273927</v>
      </c>
      <c r="K864" s="46"/>
      <c r="L864" s="56">
        <f t="shared" si="103"/>
        <v>273927</v>
      </c>
      <c r="M864" s="8">
        <f t="shared" si="104"/>
        <v>36020550</v>
      </c>
      <c r="N864" s="35">
        <v>8.2000000000000001E-5</v>
      </c>
      <c r="O864" s="25">
        <f t="shared" si="105"/>
        <v>2953.6851000000001</v>
      </c>
      <c r="P864" s="30">
        <v>2835070</v>
      </c>
      <c r="Q864" s="45">
        <v>210871</v>
      </c>
      <c r="R864" s="50">
        <f t="shared" si="106"/>
        <v>2624199</v>
      </c>
      <c r="S864" s="4">
        <v>9.2E-5</v>
      </c>
      <c r="T864" s="5">
        <f t="shared" si="107"/>
        <v>241.42630800000001</v>
      </c>
      <c r="U864" s="14">
        <f t="shared" si="108"/>
        <v>3195.1114080000002</v>
      </c>
    </row>
    <row r="865" spans="1:21" ht="15.75" x14ac:dyDescent="0.25">
      <c r="A865" s="6" t="s">
        <v>60</v>
      </c>
      <c r="B865" s="10" t="s">
        <v>16</v>
      </c>
      <c r="C865" s="2" t="s">
        <v>72</v>
      </c>
      <c r="D865" s="3">
        <v>422</v>
      </c>
      <c r="E865" s="3">
        <v>8206</v>
      </c>
      <c r="F865" s="38">
        <v>1</v>
      </c>
      <c r="G865" s="42">
        <v>44340349</v>
      </c>
      <c r="H865" s="45">
        <v>8593726</v>
      </c>
      <c r="I865" s="53">
        <f t="shared" si="102"/>
        <v>35746623</v>
      </c>
      <c r="J865" s="30">
        <v>273927</v>
      </c>
      <c r="K865" s="46"/>
      <c r="L865" s="56">
        <f t="shared" si="103"/>
        <v>273927</v>
      </c>
      <c r="M865" s="8">
        <f t="shared" si="104"/>
        <v>36020550</v>
      </c>
      <c r="N865" s="35">
        <v>1.36E-4</v>
      </c>
      <c r="O865" s="25">
        <f t="shared" si="105"/>
        <v>4898.7947999999997</v>
      </c>
      <c r="P865" s="30">
        <v>2835070</v>
      </c>
      <c r="Q865" s="45">
        <v>210871</v>
      </c>
      <c r="R865" s="50">
        <f t="shared" si="106"/>
        <v>2624199</v>
      </c>
      <c r="S865" s="4">
        <v>1.35E-4</v>
      </c>
      <c r="T865" s="5">
        <f t="shared" si="107"/>
        <v>354.266865</v>
      </c>
      <c r="U865" s="14">
        <f t="shared" si="108"/>
        <v>5253.0616649999993</v>
      </c>
    </row>
    <row r="866" spans="1:21" ht="15.75" x14ac:dyDescent="0.25">
      <c r="A866" s="6" t="s">
        <v>60</v>
      </c>
      <c r="B866" s="10" t="s">
        <v>16</v>
      </c>
      <c r="C866" s="2" t="s">
        <v>73</v>
      </c>
      <c r="D866" s="3">
        <v>422</v>
      </c>
      <c r="E866" s="3">
        <v>8206</v>
      </c>
      <c r="F866" s="38">
        <v>0</v>
      </c>
      <c r="G866" s="42">
        <v>44340349</v>
      </c>
      <c r="H866" s="45">
        <v>8593726</v>
      </c>
      <c r="I866" s="53">
        <f t="shared" si="102"/>
        <v>0</v>
      </c>
      <c r="J866" s="30">
        <v>273927</v>
      </c>
      <c r="K866" s="46"/>
      <c r="L866" s="56">
        <f t="shared" si="103"/>
        <v>0</v>
      </c>
      <c r="M866" s="8">
        <f t="shared" si="104"/>
        <v>0</v>
      </c>
      <c r="N866" s="35">
        <v>1.2E-5</v>
      </c>
      <c r="O866" s="25">
        <f t="shared" si="105"/>
        <v>0</v>
      </c>
      <c r="P866" s="30">
        <v>2835070</v>
      </c>
      <c r="Q866" s="45">
        <v>210871</v>
      </c>
      <c r="R866" s="50">
        <f t="shared" si="106"/>
        <v>0</v>
      </c>
      <c r="S866" s="4">
        <v>1.2E-5</v>
      </c>
      <c r="T866" s="5">
        <f t="shared" si="107"/>
        <v>0</v>
      </c>
      <c r="U866" s="14">
        <f t="shared" si="108"/>
        <v>0</v>
      </c>
    </row>
    <row r="867" spans="1:21" ht="15.75" x14ac:dyDescent="0.25">
      <c r="A867" s="6" t="s">
        <v>60</v>
      </c>
      <c r="B867" s="10" t="s">
        <v>16</v>
      </c>
      <c r="C867" s="2" t="s">
        <v>74</v>
      </c>
      <c r="D867" s="3">
        <v>422</v>
      </c>
      <c r="E867" s="3">
        <v>8206</v>
      </c>
      <c r="F867" s="38">
        <v>0</v>
      </c>
      <c r="G867" s="42">
        <v>44340349</v>
      </c>
      <c r="H867" s="45">
        <v>8593726</v>
      </c>
      <c r="I867" s="53">
        <f t="shared" si="102"/>
        <v>0</v>
      </c>
      <c r="J867" s="30">
        <v>273927</v>
      </c>
      <c r="K867" s="46"/>
      <c r="L867" s="56">
        <f t="shared" si="103"/>
        <v>0</v>
      </c>
      <c r="M867" s="8">
        <f t="shared" si="104"/>
        <v>0</v>
      </c>
      <c r="N867" s="35">
        <v>2.14E-4</v>
      </c>
      <c r="O867" s="25">
        <f t="shared" si="105"/>
        <v>0</v>
      </c>
      <c r="P867" s="30">
        <v>2835070</v>
      </c>
      <c r="Q867" s="45">
        <v>210871</v>
      </c>
      <c r="R867" s="50">
        <f t="shared" si="106"/>
        <v>0</v>
      </c>
      <c r="S867" s="4">
        <v>2.4000000000000001E-4</v>
      </c>
      <c r="T867" s="5">
        <f t="shared" si="107"/>
        <v>0</v>
      </c>
      <c r="U867" s="14">
        <f t="shared" si="108"/>
        <v>0</v>
      </c>
    </row>
    <row r="868" spans="1:21" ht="15.75" x14ac:dyDescent="0.25">
      <c r="A868" s="6" t="s">
        <v>60</v>
      </c>
      <c r="B868" s="10" t="s">
        <v>16</v>
      </c>
      <c r="C868" s="2" t="s">
        <v>32</v>
      </c>
      <c r="D868" s="3">
        <v>422</v>
      </c>
      <c r="E868" s="3">
        <v>8206</v>
      </c>
      <c r="F868" s="38">
        <v>1</v>
      </c>
      <c r="G868" s="42">
        <v>44340349</v>
      </c>
      <c r="H868" s="45">
        <v>8593726</v>
      </c>
      <c r="I868" s="53">
        <f t="shared" si="102"/>
        <v>35746623</v>
      </c>
      <c r="J868" s="30">
        <v>273927</v>
      </c>
      <c r="K868" s="46"/>
      <c r="L868" s="56">
        <f t="shared" si="103"/>
        <v>273927</v>
      </c>
      <c r="M868" s="8">
        <f t="shared" si="104"/>
        <v>36020550</v>
      </c>
      <c r="N868" s="35">
        <v>0</v>
      </c>
      <c r="O868" s="25">
        <f t="shared" si="105"/>
        <v>0</v>
      </c>
      <c r="P868" s="30">
        <v>2835070</v>
      </c>
      <c r="Q868" s="45">
        <v>210871</v>
      </c>
      <c r="R868" s="50">
        <f t="shared" si="106"/>
        <v>2624199</v>
      </c>
      <c r="S868" s="4">
        <v>0</v>
      </c>
      <c r="T868" s="5">
        <f t="shared" si="107"/>
        <v>0</v>
      </c>
      <c r="U868" s="14">
        <f t="shared" si="108"/>
        <v>0</v>
      </c>
    </row>
    <row r="869" spans="1:21" ht="15.75" x14ac:dyDescent="0.25">
      <c r="A869" s="6" t="s">
        <v>60</v>
      </c>
      <c r="B869" s="10" t="s">
        <v>16</v>
      </c>
      <c r="C869" s="2" t="s">
        <v>16</v>
      </c>
      <c r="D869" s="3">
        <v>422</v>
      </c>
      <c r="E869" s="3">
        <v>8206</v>
      </c>
      <c r="F869" s="38">
        <v>1</v>
      </c>
      <c r="G869" s="42">
        <v>44340349</v>
      </c>
      <c r="H869" s="45">
        <v>8593726</v>
      </c>
      <c r="I869" s="53">
        <f t="shared" si="102"/>
        <v>35746623</v>
      </c>
      <c r="J869" s="30">
        <v>273927</v>
      </c>
      <c r="K869" s="46"/>
      <c r="L869" s="56">
        <f t="shared" si="103"/>
        <v>273927</v>
      </c>
      <c r="M869" s="8">
        <f t="shared" si="104"/>
        <v>36020550</v>
      </c>
      <c r="N869" s="35">
        <v>0</v>
      </c>
      <c r="O869" s="25">
        <f t="shared" si="105"/>
        <v>0</v>
      </c>
      <c r="P869" s="30">
        <v>2835070</v>
      </c>
      <c r="Q869" s="45">
        <v>210871</v>
      </c>
      <c r="R869" s="50">
        <f t="shared" si="106"/>
        <v>2624199</v>
      </c>
      <c r="S869" s="4">
        <v>0</v>
      </c>
      <c r="T869" s="5">
        <f t="shared" si="107"/>
        <v>0</v>
      </c>
      <c r="U869" s="14">
        <f t="shared" si="108"/>
        <v>0</v>
      </c>
    </row>
    <row r="870" spans="1:21" ht="15.75" x14ac:dyDescent="0.25">
      <c r="A870" s="6" t="s">
        <v>60</v>
      </c>
      <c r="B870" s="10" t="s">
        <v>16</v>
      </c>
      <c r="C870" s="2" t="s">
        <v>37</v>
      </c>
      <c r="D870" s="3">
        <v>422</v>
      </c>
      <c r="E870" s="3">
        <v>8206</v>
      </c>
      <c r="F870" s="38">
        <v>1</v>
      </c>
      <c r="G870" s="42">
        <v>44340349</v>
      </c>
      <c r="H870" s="45">
        <v>8593726</v>
      </c>
      <c r="I870" s="53">
        <f t="shared" si="102"/>
        <v>35746623</v>
      </c>
      <c r="J870" s="30">
        <v>273927</v>
      </c>
      <c r="K870" s="46"/>
      <c r="L870" s="56">
        <f t="shared" si="103"/>
        <v>273927</v>
      </c>
      <c r="M870" s="8">
        <f t="shared" si="104"/>
        <v>36020550</v>
      </c>
      <c r="N870" s="35">
        <v>2.1499999999999999E-4</v>
      </c>
      <c r="O870" s="25">
        <f t="shared" si="105"/>
        <v>7744.4182499999997</v>
      </c>
      <c r="P870" s="30">
        <v>2835070</v>
      </c>
      <c r="Q870" s="45">
        <v>210871</v>
      </c>
      <c r="R870" s="50">
        <f t="shared" si="106"/>
        <v>2624199</v>
      </c>
      <c r="S870" s="4">
        <v>2.41E-4</v>
      </c>
      <c r="T870" s="5">
        <f t="shared" si="107"/>
        <v>632.43195900000001</v>
      </c>
      <c r="U870" s="14">
        <f t="shared" si="108"/>
        <v>8376.8502090000002</v>
      </c>
    </row>
    <row r="871" spans="1:21" ht="15.75" x14ac:dyDescent="0.25">
      <c r="A871" s="6" t="s">
        <v>60</v>
      </c>
      <c r="B871" s="10" t="s">
        <v>16</v>
      </c>
      <c r="C871" s="2" t="s">
        <v>33</v>
      </c>
      <c r="D871" s="3">
        <v>422</v>
      </c>
      <c r="E871" s="3">
        <v>8206</v>
      </c>
      <c r="F871" s="38">
        <v>1</v>
      </c>
      <c r="G871" s="42">
        <v>44340349</v>
      </c>
      <c r="H871" s="45">
        <v>8593726</v>
      </c>
      <c r="I871" s="53">
        <f t="shared" si="102"/>
        <v>35746623</v>
      </c>
      <c r="J871" s="30">
        <v>273927</v>
      </c>
      <c r="K871" s="46"/>
      <c r="L871" s="56">
        <f t="shared" si="103"/>
        <v>273927</v>
      </c>
      <c r="M871" s="8">
        <f t="shared" si="104"/>
        <v>36020550</v>
      </c>
      <c r="N871" s="35">
        <v>6.6000000000000005E-5</v>
      </c>
      <c r="O871" s="25">
        <f t="shared" si="105"/>
        <v>2377.3563000000004</v>
      </c>
      <c r="P871" s="30">
        <v>2835070</v>
      </c>
      <c r="Q871" s="45">
        <v>210871</v>
      </c>
      <c r="R871" s="50">
        <f t="shared" si="106"/>
        <v>2624199</v>
      </c>
      <c r="S871" s="4">
        <v>6.2000000000000003E-5</v>
      </c>
      <c r="T871" s="5">
        <f t="shared" si="107"/>
        <v>162.70033800000002</v>
      </c>
      <c r="U871" s="14">
        <f t="shared" si="108"/>
        <v>2540.0566380000005</v>
      </c>
    </row>
    <row r="872" spans="1:21" ht="15.75" x14ac:dyDescent="0.25">
      <c r="A872" s="6" t="s">
        <v>60</v>
      </c>
      <c r="B872" s="10" t="s">
        <v>16</v>
      </c>
      <c r="C872" s="2" t="s">
        <v>187</v>
      </c>
      <c r="D872" s="3">
        <v>422</v>
      </c>
      <c r="E872" s="3">
        <v>8206</v>
      </c>
      <c r="F872" s="38">
        <v>1</v>
      </c>
      <c r="G872" s="42">
        <v>44340349</v>
      </c>
      <c r="H872" s="45">
        <v>8593726</v>
      </c>
      <c r="I872" s="53">
        <f t="shared" si="102"/>
        <v>35746623</v>
      </c>
      <c r="J872" s="30">
        <v>273927</v>
      </c>
      <c r="K872" s="46"/>
      <c r="L872" s="56">
        <f t="shared" si="103"/>
        <v>273927</v>
      </c>
      <c r="M872" s="8">
        <f t="shared" si="104"/>
        <v>36020550</v>
      </c>
      <c r="N872" s="35">
        <v>4.6E-5</v>
      </c>
      <c r="O872" s="25">
        <f t="shared" si="105"/>
        <v>1656.9453000000001</v>
      </c>
      <c r="P872" s="30">
        <v>2835070</v>
      </c>
      <c r="Q872" s="45">
        <v>210871</v>
      </c>
      <c r="R872" s="50">
        <f t="shared" si="106"/>
        <v>2624199</v>
      </c>
      <c r="S872" s="4">
        <v>2.5999999999999998E-5</v>
      </c>
      <c r="T872" s="5">
        <f t="shared" si="107"/>
        <v>68.229174</v>
      </c>
      <c r="U872" s="14">
        <f t="shared" si="108"/>
        <v>1725.1744740000001</v>
      </c>
    </row>
    <row r="873" spans="1:21" ht="15.75" x14ac:dyDescent="0.25">
      <c r="A873" s="6" t="s">
        <v>60</v>
      </c>
      <c r="B873" s="10" t="s">
        <v>16</v>
      </c>
      <c r="C873" s="2" t="s">
        <v>64</v>
      </c>
      <c r="D873" s="3">
        <v>957</v>
      </c>
      <c r="E873" s="3">
        <v>8206</v>
      </c>
      <c r="F873" s="38">
        <v>1</v>
      </c>
      <c r="G873" s="42">
        <v>0</v>
      </c>
      <c r="H873" s="45"/>
      <c r="I873" s="53">
        <f t="shared" si="102"/>
        <v>0</v>
      </c>
      <c r="J873" s="30">
        <v>68249</v>
      </c>
      <c r="K873" s="46"/>
      <c r="L873" s="56">
        <f t="shared" si="103"/>
        <v>68249</v>
      </c>
      <c r="M873" s="8">
        <f t="shared" si="104"/>
        <v>68249</v>
      </c>
      <c r="N873" s="35">
        <v>1.4239999999999999E-3</v>
      </c>
      <c r="O873" s="25">
        <f t="shared" si="105"/>
        <v>97.186575999999988</v>
      </c>
      <c r="P873" s="30">
        <v>0</v>
      </c>
      <c r="Q873" s="45"/>
      <c r="R873" s="50">
        <f t="shared" si="106"/>
        <v>0</v>
      </c>
      <c r="S873" s="4">
        <v>1.72E-3</v>
      </c>
      <c r="T873" s="5">
        <f t="shared" si="107"/>
        <v>0</v>
      </c>
      <c r="U873" s="14">
        <f t="shared" si="108"/>
        <v>97.186575999999988</v>
      </c>
    </row>
    <row r="874" spans="1:21" ht="15.75" x14ac:dyDescent="0.25">
      <c r="A874" s="6" t="s">
        <v>60</v>
      </c>
      <c r="B874" s="10" t="s">
        <v>16</v>
      </c>
      <c r="C874" s="2" t="s">
        <v>65</v>
      </c>
      <c r="D874" s="3">
        <v>957</v>
      </c>
      <c r="E874" s="3">
        <v>8206</v>
      </c>
      <c r="F874" s="38">
        <v>1</v>
      </c>
      <c r="G874" s="42">
        <v>0</v>
      </c>
      <c r="H874" s="45"/>
      <c r="I874" s="53">
        <f t="shared" si="102"/>
        <v>0</v>
      </c>
      <c r="J874" s="30">
        <v>68249</v>
      </c>
      <c r="K874" s="46"/>
      <c r="L874" s="56">
        <f t="shared" si="103"/>
        <v>68249</v>
      </c>
      <c r="M874" s="8">
        <f t="shared" si="104"/>
        <v>68249</v>
      </c>
      <c r="N874" s="35">
        <v>1.4100000000000001E-4</v>
      </c>
      <c r="O874" s="25">
        <f t="shared" si="105"/>
        <v>9.6231090000000012</v>
      </c>
      <c r="P874" s="30">
        <v>0</v>
      </c>
      <c r="Q874" s="45"/>
      <c r="R874" s="50">
        <f t="shared" si="106"/>
        <v>0</v>
      </c>
      <c r="S874" s="4">
        <v>1.85E-4</v>
      </c>
      <c r="T874" s="5">
        <f t="shared" si="107"/>
        <v>0</v>
      </c>
      <c r="U874" s="14">
        <f t="shared" si="108"/>
        <v>9.6231090000000012</v>
      </c>
    </row>
    <row r="875" spans="1:21" ht="15.75" x14ac:dyDescent="0.25">
      <c r="A875" s="6" t="s">
        <v>60</v>
      </c>
      <c r="B875" s="10" t="s">
        <v>16</v>
      </c>
      <c r="C875" s="2" t="s">
        <v>66</v>
      </c>
      <c r="D875" s="3">
        <v>957</v>
      </c>
      <c r="E875" s="3">
        <v>8206</v>
      </c>
      <c r="F875" s="38">
        <v>1</v>
      </c>
      <c r="G875" s="42">
        <v>0</v>
      </c>
      <c r="H875" s="45"/>
      <c r="I875" s="53">
        <f t="shared" si="102"/>
        <v>0</v>
      </c>
      <c r="J875" s="30">
        <v>68249</v>
      </c>
      <c r="K875" s="46"/>
      <c r="L875" s="56">
        <f t="shared" si="103"/>
        <v>68249</v>
      </c>
      <c r="M875" s="8">
        <f t="shared" si="104"/>
        <v>68249</v>
      </c>
      <c r="N875" s="35">
        <v>4.7399999999999997E-4</v>
      </c>
      <c r="O875" s="25">
        <f t="shared" si="105"/>
        <v>32.350026</v>
      </c>
      <c r="P875" s="30">
        <v>0</v>
      </c>
      <c r="Q875" s="45"/>
      <c r="R875" s="50">
        <f t="shared" si="106"/>
        <v>0</v>
      </c>
      <c r="S875" s="4">
        <v>4.5800000000000002E-4</v>
      </c>
      <c r="T875" s="5">
        <f t="shared" si="107"/>
        <v>0</v>
      </c>
      <c r="U875" s="14">
        <f t="shared" si="108"/>
        <v>32.350026</v>
      </c>
    </row>
    <row r="876" spans="1:21" ht="15.75" x14ac:dyDescent="0.25">
      <c r="A876" s="6" t="s">
        <v>60</v>
      </c>
      <c r="B876" s="10" t="s">
        <v>16</v>
      </c>
      <c r="C876" s="2" t="s">
        <v>78</v>
      </c>
      <c r="D876" s="3">
        <v>957</v>
      </c>
      <c r="E876" s="3">
        <v>8206</v>
      </c>
      <c r="F876" s="38">
        <v>1</v>
      </c>
      <c r="G876" s="42">
        <v>0</v>
      </c>
      <c r="H876" s="45"/>
      <c r="I876" s="53">
        <f t="shared" si="102"/>
        <v>0</v>
      </c>
      <c r="J876" s="30">
        <v>68249</v>
      </c>
      <c r="K876" s="46"/>
      <c r="L876" s="56">
        <f t="shared" si="103"/>
        <v>68249</v>
      </c>
      <c r="M876" s="8">
        <f t="shared" si="104"/>
        <v>68249</v>
      </c>
      <c r="N876" s="35">
        <v>5.4999999999999997E-3</v>
      </c>
      <c r="O876" s="25">
        <f t="shared" si="105"/>
        <v>375.36949999999996</v>
      </c>
      <c r="P876" s="30">
        <v>0</v>
      </c>
      <c r="Q876" s="45"/>
      <c r="R876" s="50">
        <f t="shared" si="106"/>
        <v>0</v>
      </c>
      <c r="S876" s="4">
        <v>5.8060000000000004E-3</v>
      </c>
      <c r="T876" s="5">
        <f t="shared" si="107"/>
        <v>0</v>
      </c>
      <c r="U876" s="14">
        <f t="shared" si="108"/>
        <v>375.36949999999996</v>
      </c>
    </row>
    <row r="877" spans="1:21" ht="15.75" x14ac:dyDescent="0.25">
      <c r="A877" s="6" t="s">
        <v>60</v>
      </c>
      <c r="B877" s="10" t="s">
        <v>16</v>
      </c>
      <c r="C877" s="2" t="s">
        <v>67</v>
      </c>
      <c r="D877" s="3">
        <v>957</v>
      </c>
      <c r="E877" s="3">
        <v>8206</v>
      </c>
      <c r="F877" s="38">
        <v>1</v>
      </c>
      <c r="G877" s="42">
        <v>0</v>
      </c>
      <c r="H877" s="45"/>
      <c r="I877" s="53">
        <f t="shared" si="102"/>
        <v>0</v>
      </c>
      <c r="J877" s="30">
        <v>68249</v>
      </c>
      <c r="K877" s="46"/>
      <c r="L877" s="56">
        <f t="shared" si="103"/>
        <v>68249</v>
      </c>
      <c r="M877" s="8">
        <f t="shared" si="104"/>
        <v>68249</v>
      </c>
      <c r="N877" s="35">
        <v>0</v>
      </c>
      <c r="O877" s="25">
        <f t="shared" si="105"/>
        <v>0</v>
      </c>
      <c r="P877" s="30">
        <v>0</v>
      </c>
      <c r="Q877" s="45"/>
      <c r="R877" s="50">
        <f t="shared" si="106"/>
        <v>0</v>
      </c>
      <c r="S877" s="4">
        <v>0</v>
      </c>
      <c r="T877" s="5">
        <f t="shared" si="107"/>
        <v>0</v>
      </c>
      <c r="U877" s="14">
        <f t="shared" si="108"/>
        <v>0</v>
      </c>
    </row>
    <row r="878" spans="1:21" ht="15.75" x14ac:dyDescent="0.25">
      <c r="A878" s="6" t="s">
        <v>60</v>
      </c>
      <c r="B878" s="10" t="s">
        <v>16</v>
      </c>
      <c r="C878" s="2" t="s">
        <v>68</v>
      </c>
      <c r="D878" s="3">
        <v>957</v>
      </c>
      <c r="E878" s="3">
        <v>8206</v>
      </c>
      <c r="F878" s="38">
        <v>1</v>
      </c>
      <c r="G878" s="42">
        <v>0</v>
      </c>
      <c r="H878" s="45"/>
      <c r="I878" s="53">
        <f t="shared" si="102"/>
        <v>0</v>
      </c>
      <c r="J878" s="30">
        <v>68249</v>
      </c>
      <c r="K878" s="46"/>
      <c r="L878" s="56">
        <f t="shared" si="103"/>
        <v>68249</v>
      </c>
      <c r="M878" s="8">
        <f t="shared" si="104"/>
        <v>68249</v>
      </c>
      <c r="N878" s="35">
        <v>8.3999999999999995E-5</v>
      </c>
      <c r="O878" s="25">
        <f t="shared" si="105"/>
        <v>5.7329159999999995</v>
      </c>
      <c r="P878" s="30">
        <v>0</v>
      </c>
      <c r="Q878" s="45"/>
      <c r="R878" s="50">
        <f t="shared" si="106"/>
        <v>0</v>
      </c>
      <c r="S878" s="4">
        <v>9.3999999999999994E-5</v>
      </c>
      <c r="T878" s="5">
        <f t="shared" si="107"/>
        <v>0</v>
      </c>
      <c r="U878" s="14">
        <f t="shared" si="108"/>
        <v>5.7329159999999995</v>
      </c>
    </row>
    <row r="879" spans="1:21" ht="15.75" x14ac:dyDescent="0.25">
      <c r="A879" s="6" t="s">
        <v>60</v>
      </c>
      <c r="B879" s="10" t="s">
        <v>16</v>
      </c>
      <c r="C879" s="2" t="s">
        <v>69</v>
      </c>
      <c r="D879" s="3">
        <v>957</v>
      </c>
      <c r="E879" s="3">
        <v>8206</v>
      </c>
      <c r="F879" s="38">
        <v>1</v>
      </c>
      <c r="G879" s="42">
        <v>0</v>
      </c>
      <c r="H879" s="45"/>
      <c r="I879" s="53">
        <f t="shared" si="102"/>
        <v>0</v>
      </c>
      <c r="J879" s="30">
        <v>68249</v>
      </c>
      <c r="K879" s="46"/>
      <c r="L879" s="56">
        <f t="shared" si="103"/>
        <v>68249</v>
      </c>
      <c r="M879" s="8">
        <f t="shared" si="104"/>
        <v>68249</v>
      </c>
      <c r="N879" s="35">
        <v>1.3200000000000001E-4</v>
      </c>
      <c r="O879" s="25">
        <f t="shared" si="105"/>
        <v>9.0088680000000014</v>
      </c>
      <c r="P879" s="30">
        <v>0</v>
      </c>
      <c r="Q879" s="45"/>
      <c r="R879" s="50">
        <f t="shared" si="106"/>
        <v>0</v>
      </c>
      <c r="S879" s="4">
        <v>1.46E-4</v>
      </c>
      <c r="T879" s="5">
        <f t="shared" si="107"/>
        <v>0</v>
      </c>
      <c r="U879" s="14">
        <f t="shared" si="108"/>
        <v>9.0088680000000014</v>
      </c>
    </row>
    <row r="880" spans="1:21" ht="15.75" x14ac:dyDescent="0.25">
      <c r="A880" s="6" t="s">
        <v>60</v>
      </c>
      <c r="B880" s="10" t="s">
        <v>16</v>
      </c>
      <c r="C880" s="2" t="s">
        <v>79</v>
      </c>
      <c r="D880" s="3">
        <v>957</v>
      </c>
      <c r="E880" s="3">
        <v>8206</v>
      </c>
      <c r="F880" s="38">
        <v>1</v>
      </c>
      <c r="G880" s="42">
        <v>0</v>
      </c>
      <c r="H880" s="45"/>
      <c r="I880" s="53">
        <f t="shared" si="102"/>
        <v>0</v>
      </c>
      <c r="J880" s="30">
        <v>68249</v>
      </c>
      <c r="K880" s="46"/>
      <c r="L880" s="56">
        <f t="shared" si="103"/>
        <v>68249</v>
      </c>
      <c r="M880" s="8">
        <f t="shared" si="104"/>
        <v>68249</v>
      </c>
      <c r="N880" s="35">
        <v>0</v>
      </c>
      <c r="O880" s="25">
        <f t="shared" si="105"/>
        <v>0</v>
      </c>
      <c r="P880" s="30">
        <v>0</v>
      </c>
      <c r="Q880" s="45"/>
      <c r="R880" s="50">
        <f t="shared" si="106"/>
        <v>0</v>
      </c>
      <c r="S880" s="4">
        <v>0</v>
      </c>
      <c r="T880" s="5">
        <f t="shared" si="107"/>
        <v>0</v>
      </c>
      <c r="U880" s="14">
        <f t="shared" si="108"/>
        <v>0</v>
      </c>
    </row>
    <row r="881" spans="1:21" ht="15.75" x14ac:dyDescent="0.25">
      <c r="A881" s="6" t="s">
        <v>60</v>
      </c>
      <c r="B881" s="10" t="s">
        <v>16</v>
      </c>
      <c r="C881" s="2" t="s">
        <v>80</v>
      </c>
      <c r="D881" s="3">
        <v>957</v>
      </c>
      <c r="E881" s="3">
        <v>8206</v>
      </c>
      <c r="F881" s="38">
        <v>1</v>
      </c>
      <c r="G881" s="42">
        <v>0</v>
      </c>
      <c r="H881" s="45"/>
      <c r="I881" s="53">
        <f t="shared" si="102"/>
        <v>0</v>
      </c>
      <c r="J881" s="30">
        <v>68249</v>
      </c>
      <c r="K881" s="46"/>
      <c r="L881" s="56">
        <f t="shared" si="103"/>
        <v>68249</v>
      </c>
      <c r="M881" s="8">
        <f t="shared" si="104"/>
        <v>68249</v>
      </c>
      <c r="N881" s="35">
        <v>8.4800000000000001E-4</v>
      </c>
      <c r="O881" s="25">
        <f t="shared" si="105"/>
        <v>57.875152</v>
      </c>
      <c r="P881" s="30">
        <v>0</v>
      </c>
      <c r="Q881" s="45"/>
      <c r="R881" s="50">
        <f t="shared" si="106"/>
        <v>0</v>
      </c>
      <c r="S881" s="4">
        <v>9.2100000000000005E-4</v>
      </c>
      <c r="T881" s="5">
        <f t="shared" si="107"/>
        <v>0</v>
      </c>
      <c r="U881" s="14">
        <f t="shared" si="108"/>
        <v>57.875152</v>
      </c>
    </row>
    <row r="882" spans="1:21" ht="15.75" x14ac:dyDescent="0.25">
      <c r="A882" s="6" t="s">
        <v>60</v>
      </c>
      <c r="B882" s="10" t="s">
        <v>16</v>
      </c>
      <c r="C882" s="2" t="s">
        <v>71</v>
      </c>
      <c r="D882" s="3">
        <v>957</v>
      </c>
      <c r="E882" s="3">
        <v>8206</v>
      </c>
      <c r="F882" s="38">
        <v>1</v>
      </c>
      <c r="G882" s="42">
        <v>0</v>
      </c>
      <c r="H882" s="45"/>
      <c r="I882" s="53">
        <f t="shared" si="102"/>
        <v>0</v>
      </c>
      <c r="J882" s="30">
        <v>68249</v>
      </c>
      <c r="K882" s="46"/>
      <c r="L882" s="56">
        <f t="shared" si="103"/>
        <v>68249</v>
      </c>
      <c r="M882" s="8">
        <f t="shared" si="104"/>
        <v>68249</v>
      </c>
      <c r="N882" s="35">
        <v>8.2000000000000001E-5</v>
      </c>
      <c r="O882" s="25">
        <f t="shared" si="105"/>
        <v>5.5964179999999999</v>
      </c>
      <c r="P882" s="30">
        <v>0</v>
      </c>
      <c r="Q882" s="45"/>
      <c r="R882" s="50">
        <f t="shared" si="106"/>
        <v>0</v>
      </c>
      <c r="S882" s="4">
        <v>9.2E-5</v>
      </c>
      <c r="T882" s="5">
        <f t="shared" si="107"/>
        <v>0</v>
      </c>
      <c r="U882" s="14">
        <f t="shared" si="108"/>
        <v>5.5964179999999999</v>
      </c>
    </row>
    <row r="883" spans="1:21" ht="15.75" x14ac:dyDescent="0.25">
      <c r="A883" s="6" t="s">
        <v>60</v>
      </c>
      <c r="B883" s="10" t="s">
        <v>16</v>
      </c>
      <c r="C883" s="2" t="s">
        <v>72</v>
      </c>
      <c r="D883" s="3">
        <v>957</v>
      </c>
      <c r="E883" s="3">
        <v>8206</v>
      </c>
      <c r="F883" s="38">
        <v>1</v>
      </c>
      <c r="G883" s="42">
        <v>0</v>
      </c>
      <c r="H883" s="45"/>
      <c r="I883" s="53">
        <f t="shared" si="102"/>
        <v>0</v>
      </c>
      <c r="J883" s="30">
        <v>68249</v>
      </c>
      <c r="K883" s="46"/>
      <c r="L883" s="56">
        <f t="shared" si="103"/>
        <v>68249</v>
      </c>
      <c r="M883" s="8">
        <f t="shared" si="104"/>
        <v>68249</v>
      </c>
      <c r="N883" s="35">
        <v>1.36E-4</v>
      </c>
      <c r="O883" s="25">
        <f t="shared" si="105"/>
        <v>9.2818640000000006</v>
      </c>
      <c r="P883" s="30">
        <v>0</v>
      </c>
      <c r="Q883" s="45"/>
      <c r="R883" s="50">
        <f t="shared" si="106"/>
        <v>0</v>
      </c>
      <c r="S883" s="4">
        <v>1.35E-4</v>
      </c>
      <c r="T883" s="5">
        <f t="shared" si="107"/>
        <v>0</v>
      </c>
      <c r="U883" s="14">
        <f t="shared" si="108"/>
        <v>9.2818640000000006</v>
      </c>
    </row>
    <row r="884" spans="1:21" ht="15.75" x14ac:dyDescent="0.25">
      <c r="A884" s="6" t="s">
        <v>60</v>
      </c>
      <c r="B884" s="10" t="s">
        <v>16</v>
      </c>
      <c r="C884" s="2" t="s">
        <v>73</v>
      </c>
      <c r="D884" s="3">
        <v>957</v>
      </c>
      <c r="E884" s="3">
        <v>8206</v>
      </c>
      <c r="F884" s="38">
        <v>0</v>
      </c>
      <c r="G884" s="42">
        <v>0</v>
      </c>
      <c r="H884" s="45"/>
      <c r="I884" s="53">
        <f t="shared" si="102"/>
        <v>0</v>
      </c>
      <c r="J884" s="30">
        <v>68249</v>
      </c>
      <c r="K884" s="46"/>
      <c r="L884" s="56">
        <f t="shared" si="103"/>
        <v>0</v>
      </c>
      <c r="M884" s="8">
        <f t="shared" si="104"/>
        <v>0</v>
      </c>
      <c r="N884" s="35">
        <v>1.2E-5</v>
      </c>
      <c r="O884" s="25">
        <f t="shared" si="105"/>
        <v>0</v>
      </c>
      <c r="P884" s="30">
        <v>0</v>
      </c>
      <c r="Q884" s="45"/>
      <c r="R884" s="50">
        <f t="shared" si="106"/>
        <v>0</v>
      </c>
      <c r="S884" s="4">
        <v>1.2E-5</v>
      </c>
      <c r="T884" s="5">
        <f t="shared" si="107"/>
        <v>0</v>
      </c>
      <c r="U884" s="14">
        <f t="shared" si="108"/>
        <v>0</v>
      </c>
    </row>
    <row r="885" spans="1:21" ht="15.75" x14ac:dyDescent="0.25">
      <c r="A885" s="6" t="s">
        <v>60</v>
      </c>
      <c r="B885" s="10" t="s">
        <v>16</v>
      </c>
      <c r="C885" s="2" t="s">
        <v>74</v>
      </c>
      <c r="D885" s="3">
        <v>957</v>
      </c>
      <c r="E885" s="3">
        <v>8206</v>
      </c>
      <c r="F885" s="38">
        <v>0</v>
      </c>
      <c r="G885" s="42">
        <v>0</v>
      </c>
      <c r="H885" s="45"/>
      <c r="I885" s="53">
        <f t="shared" si="102"/>
        <v>0</v>
      </c>
      <c r="J885" s="30">
        <v>68249</v>
      </c>
      <c r="K885" s="46"/>
      <c r="L885" s="56">
        <f t="shared" si="103"/>
        <v>0</v>
      </c>
      <c r="M885" s="8">
        <f t="shared" si="104"/>
        <v>0</v>
      </c>
      <c r="N885" s="35">
        <v>2.14E-4</v>
      </c>
      <c r="O885" s="25">
        <f t="shared" si="105"/>
        <v>0</v>
      </c>
      <c r="P885" s="30">
        <v>0</v>
      </c>
      <c r="Q885" s="45"/>
      <c r="R885" s="50">
        <f t="shared" si="106"/>
        <v>0</v>
      </c>
      <c r="S885" s="4">
        <v>2.4000000000000001E-4</v>
      </c>
      <c r="T885" s="5">
        <f t="shared" si="107"/>
        <v>0</v>
      </c>
      <c r="U885" s="14">
        <f t="shared" si="108"/>
        <v>0</v>
      </c>
    </row>
    <row r="886" spans="1:21" ht="15.75" x14ac:dyDescent="0.25">
      <c r="A886" s="6" t="s">
        <v>60</v>
      </c>
      <c r="B886" s="10" t="s">
        <v>16</v>
      </c>
      <c r="C886" s="2" t="s">
        <v>32</v>
      </c>
      <c r="D886" s="3">
        <v>957</v>
      </c>
      <c r="E886" s="3">
        <v>8206</v>
      </c>
      <c r="F886" s="38">
        <v>1</v>
      </c>
      <c r="G886" s="42">
        <v>0</v>
      </c>
      <c r="H886" s="45"/>
      <c r="I886" s="53">
        <f t="shared" si="102"/>
        <v>0</v>
      </c>
      <c r="J886" s="30">
        <v>68249</v>
      </c>
      <c r="K886" s="46"/>
      <c r="L886" s="56">
        <f t="shared" si="103"/>
        <v>68249</v>
      </c>
      <c r="M886" s="8">
        <f t="shared" si="104"/>
        <v>68249</v>
      </c>
      <c r="N886" s="35">
        <v>0</v>
      </c>
      <c r="O886" s="25">
        <f t="shared" si="105"/>
        <v>0</v>
      </c>
      <c r="P886" s="30">
        <v>0</v>
      </c>
      <c r="Q886" s="45"/>
      <c r="R886" s="50">
        <f t="shared" si="106"/>
        <v>0</v>
      </c>
      <c r="S886" s="4">
        <v>0</v>
      </c>
      <c r="T886" s="5">
        <f t="shared" si="107"/>
        <v>0</v>
      </c>
      <c r="U886" s="14">
        <f t="shared" si="108"/>
        <v>0</v>
      </c>
    </row>
    <row r="887" spans="1:21" ht="15.75" x14ac:dyDescent="0.25">
      <c r="A887" s="6" t="s">
        <v>60</v>
      </c>
      <c r="B887" s="10" t="s">
        <v>16</v>
      </c>
      <c r="C887" s="2" t="s">
        <v>16</v>
      </c>
      <c r="D887" s="3">
        <v>957</v>
      </c>
      <c r="E887" s="3">
        <v>8206</v>
      </c>
      <c r="F887" s="38">
        <v>1</v>
      </c>
      <c r="G887" s="42">
        <v>0</v>
      </c>
      <c r="H887" s="45"/>
      <c r="I887" s="53">
        <f t="shared" si="102"/>
        <v>0</v>
      </c>
      <c r="J887" s="30">
        <v>68249</v>
      </c>
      <c r="K887" s="46"/>
      <c r="L887" s="56">
        <f t="shared" si="103"/>
        <v>68249</v>
      </c>
      <c r="M887" s="8">
        <f t="shared" si="104"/>
        <v>68249</v>
      </c>
      <c r="N887" s="35">
        <v>0</v>
      </c>
      <c r="O887" s="25">
        <f t="shared" si="105"/>
        <v>0</v>
      </c>
      <c r="P887" s="30">
        <v>0</v>
      </c>
      <c r="Q887" s="45"/>
      <c r="R887" s="50">
        <f t="shared" si="106"/>
        <v>0</v>
      </c>
      <c r="S887" s="4">
        <v>0</v>
      </c>
      <c r="T887" s="5">
        <f t="shared" si="107"/>
        <v>0</v>
      </c>
      <c r="U887" s="14">
        <f t="shared" si="108"/>
        <v>0</v>
      </c>
    </row>
    <row r="888" spans="1:21" ht="15.75" x14ac:dyDescent="0.25">
      <c r="A888" s="6" t="s">
        <v>60</v>
      </c>
      <c r="B888" s="10" t="s">
        <v>16</v>
      </c>
      <c r="C888" s="2" t="s">
        <v>37</v>
      </c>
      <c r="D888" s="3">
        <v>957</v>
      </c>
      <c r="E888" s="3">
        <v>8206</v>
      </c>
      <c r="F888" s="38">
        <v>1</v>
      </c>
      <c r="G888" s="42">
        <v>0</v>
      </c>
      <c r="H888" s="45"/>
      <c r="I888" s="53">
        <f t="shared" si="102"/>
        <v>0</v>
      </c>
      <c r="J888" s="30">
        <v>68249</v>
      </c>
      <c r="K888" s="46"/>
      <c r="L888" s="56">
        <f t="shared" si="103"/>
        <v>68249</v>
      </c>
      <c r="M888" s="8">
        <f t="shared" si="104"/>
        <v>68249</v>
      </c>
      <c r="N888" s="35">
        <v>2.1499999999999999E-4</v>
      </c>
      <c r="O888" s="25">
        <f t="shared" si="105"/>
        <v>14.673534999999999</v>
      </c>
      <c r="P888" s="30">
        <v>0</v>
      </c>
      <c r="Q888" s="45"/>
      <c r="R888" s="50">
        <f t="shared" si="106"/>
        <v>0</v>
      </c>
      <c r="S888" s="4">
        <v>2.41E-4</v>
      </c>
      <c r="T888" s="5">
        <f t="shared" si="107"/>
        <v>0</v>
      </c>
      <c r="U888" s="14">
        <f t="shared" si="108"/>
        <v>14.673534999999999</v>
      </c>
    </row>
    <row r="889" spans="1:21" ht="15.75" x14ac:dyDescent="0.25">
      <c r="A889" s="6" t="s">
        <v>60</v>
      </c>
      <c r="B889" s="10" t="s">
        <v>16</v>
      </c>
      <c r="C889" s="2" t="s">
        <v>33</v>
      </c>
      <c r="D889" s="3">
        <v>957</v>
      </c>
      <c r="E889" s="3">
        <v>8206</v>
      </c>
      <c r="F889" s="38">
        <v>1</v>
      </c>
      <c r="G889" s="42">
        <v>0</v>
      </c>
      <c r="H889" s="45"/>
      <c r="I889" s="53">
        <f t="shared" si="102"/>
        <v>0</v>
      </c>
      <c r="J889" s="30">
        <v>68249</v>
      </c>
      <c r="K889" s="46"/>
      <c r="L889" s="56">
        <f t="shared" si="103"/>
        <v>68249</v>
      </c>
      <c r="M889" s="8">
        <f t="shared" si="104"/>
        <v>68249</v>
      </c>
      <c r="N889" s="35">
        <v>6.6000000000000005E-5</v>
      </c>
      <c r="O889" s="25">
        <f t="shared" si="105"/>
        <v>4.5044340000000007</v>
      </c>
      <c r="P889" s="30">
        <v>0</v>
      </c>
      <c r="Q889" s="45"/>
      <c r="R889" s="50">
        <f t="shared" si="106"/>
        <v>0</v>
      </c>
      <c r="S889" s="4">
        <v>6.2000000000000003E-5</v>
      </c>
      <c r="T889" s="5">
        <f t="shared" si="107"/>
        <v>0</v>
      </c>
      <c r="U889" s="14">
        <f t="shared" si="108"/>
        <v>4.5044340000000007</v>
      </c>
    </row>
    <row r="890" spans="1:21" ht="15.75" x14ac:dyDescent="0.25">
      <c r="A890" s="6" t="s">
        <v>60</v>
      </c>
      <c r="B890" s="10" t="s">
        <v>16</v>
      </c>
      <c r="C890" s="2" t="s">
        <v>187</v>
      </c>
      <c r="D890" s="3">
        <v>957</v>
      </c>
      <c r="E890" s="3">
        <v>8206</v>
      </c>
      <c r="F890" s="38">
        <v>1</v>
      </c>
      <c r="G890" s="42">
        <v>0</v>
      </c>
      <c r="H890" s="45"/>
      <c r="I890" s="53">
        <f t="shared" si="102"/>
        <v>0</v>
      </c>
      <c r="J890" s="30">
        <v>68249</v>
      </c>
      <c r="K890" s="46"/>
      <c r="L890" s="56">
        <f t="shared" si="103"/>
        <v>68249</v>
      </c>
      <c r="M890" s="8">
        <f t="shared" si="104"/>
        <v>68249</v>
      </c>
      <c r="N890" s="35">
        <v>4.6E-5</v>
      </c>
      <c r="O890" s="25">
        <f t="shared" si="105"/>
        <v>3.1394540000000002</v>
      </c>
      <c r="P890" s="30">
        <v>0</v>
      </c>
      <c r="Q890" s="45"/>
      <c r="R890" s="50">
        <f t="shared" si="106"/>
        <v>0</v>
      </c>
      <c r="S890" s="4">
        <v>2.5999999999999998E-5</v>
      </c>
      <c r="T890" s="5">
        <f t="shared" si="107"/>
        <v>0</v>
      </c>
      <c r="U890" s="14">
        <f t="shared" si="108"/>
        <v>3.1394540000000002</v>
      </c>
    </row>
    <row r="891" spans="1:21" ht="15.75" x14ac:dyDescent="0.25">
      <c r="A891" s="6" t="s">
        <v>60</v>
      </c>
      <c r="B891" s="10" t="s">
        <v>24</v>
      </c>
      <c r="C891" s="2" t="s">
        <v>64</v>
      </c>
      <c r="D891" s="3">
        <v>506</v>
      </c>
      <c r="E891" s="3">
        <v>8207</v>
      </c>
      <c r="F891" s="38"/>
      <c r="G891" s="42">
        <v>113447579</v>
      </c>
      <c r="H891" s="45"/>
      <c r="I891" s="53">
        <f t="shared" si="102"/>
        <v>0</v>
      </c>
      <c r="J891" s="30">
        <v>452743</v>
      </c>
      <c r="K891" s="46"/>
      <c r="L891" s="56">
        <f t="shared" si="103"/>
        <v>0</v>
      </c>
      <c r="M891" s="8">
        <f t="shared" si="104"/>
        <v>0</v>
      </c>
      <c r="N891" s="35">
        <v>1.4239999999999999E-3</v>
      </c>
      <c r="O891" s="25">
        <f t="shared" si="105"/>
        <v>0</v>
      </c>
      <c r="P891" s="30">
        <v>12822378</v>
      </c>
      <c r="Q891" s="45"/>
      <c r="R891" s="50">
        <f t="shared" si="106"/>
        <v>0</v>
      </c>
      <c r="S891" s="4">
        <v>1.72E-3</v>
      </c>
      <c r="T891" s="5">
        <f t="shared" si="107"/>
        <v>0</v>
      </c>
      <c r="U891" s="14">
        <f t="shared" si="108"/>
        <v>0</v>
      </c>
    </row>
    <row r="892" spans="1:21" ht="15.75" x14ac:dyDescent="0.25">
      <c r="A892" s="6" t="s">
        <v>60</v>
      </c>
      <c r="B892" s="10" t="s">
        <v>24</v>
      </c>
      <c r="C892" s="2" t="s">
        <v>65</v>
      </c>
      <c r="D892" s="3">
        <v>506</v>
      </c>
      <c r="E892" s="3">
        <v>8207</v>
      </c>
      <c r="F892" s="38"/>
      <c r="G892" s="42">
        <v>113447579</v>
      </c>
      <c r="H892" s="45"/>
      <c r="I892" s="53">
        <f t="shared" si="102"/>
        <v>0</v>
      </c>
      <c r="J892" s="30">
        <v>452743</v>
      </c>
      <c r="K892" s="46"/>
      <c r="L892" s="56">
        <f t="shared" si="103"/>
        <v>0</v>
      </c>
      <c r="M892" s="8">
        <f t="shared" si="104"/>
        <v>0</v>
      </c>
      <c r="N892" s="35">
        <v>1.4100000000000001E-4</v>
      </c>
      <c r="O892" s="25">
        <f t="shared" si="105"/>
        <v>0</v>
      </c>
      <c r="P892" s="30">
        <v>12822378</v>
      </c>
      <c r="Q892" s="45"/>
      <c r="R892" s="50">
        <f t="shared" si="106"/>
        <v>0</v>
      </c>
      <c r="S892" s="4">
        <v>1.85E-4</v>
      </c>
      <c r="T892" s="5">
        <f t="shared" si="107"/>
        <v>0</v>
      </c>
      <c r="U892" s="14">
        <f t="shared" si="108"/>
        <v>0</v>
      </c>
    </row>
    <row r="893" spans="1:21" ht="15.75" x14ac:dyDescent="0.25">
      <c r="A893" s="6" t="s">
        <v>60</v>
      </c>
      <c r="B893" s="10" t="s">
        <v>24</v>
      </c>
      <c r="C893" s="2" t="s">
        <v>66</v>
      </c>
      <c r="D893" s="3">
        <v>506</v>
      </c>
      <c r="E893" s="3">
        <v>8207</v>
      </c>
      <c r="F893" s="38"/>
      <c r="G893" s="42">
        <v>113447579</v>
      </c>
      <c r="H893" s="45"/>
      <c r="I893" s="53">
        <f t="shared" si="102"/>
        <v>0</v>
      </c>
      <c r="J893" s="30">
        <v>452743</v>
      </c>
      <c r="K893" s="46"/>
      <c r="L893" s="56">
        <f t="shared" si="103"/>
        <v>0</v>
      </c>
      <c r="M893" s="8">
        <f t="shared" si="104"/>
        <v>0</v>
      </c>
      <c r="N893" s="35">
        <v>4.7399999999999997E-4</v>
      </c>
      <c r="O893" s="25">
        <f t="shared" si="105"/>
        <v>0</v>
      </c>
      <c r="P893" s="30">
        <v>12822378</v>
      </c>
      <c r="Q893" s="45"/>
      <c r="R893" s="50">
        <f t="shared" si="106"/>
        <v>0</v>
      </c>
      <c r="S893" s="4">
        <v>4.5800000000000002E-4</v>
      </c>
      <c r="T893" s="5">
        <f t="shared" si="107"/>
        <v>0</v>
      </c>
      <c r="U893" s="14">
        <f t="shared" si="108"/>
        <v>0</v>
      </c>
    </row>
    <row r="894" spans="1:21" ht="15.75" x14ac:dyDescent="0.25">
      <c r="A894" s="6" t="s">
        <v>60</v>
      </c>
      <c r="B894" s="10" t="s">
        <v>24</v>
      </c>
      <c r="C894" s="2" t="s">
        <v>78</v>
      </c>
      <c r="D894" s="3">
        <v>506</v>
      </c>
      <c r="E894" s="3">
        <v>8207</v>
      </c>
      <c r="F894" s="38"/>
      <c r="G894" s="42">
        <v>113447579</v>
      </c>
      <c r="H894" s="45"/>
      <c r="I894" s="53">
        <f t="shared" si="102"/>
        <v>0</v>
      </c>
      <c r="J894" s="30">
        <v>452743</v>
      </c>
      <c r="K894" s="46"/>
      <c r="L894" s="56">
        <f t="shared" si="103"/>
        <v>0</v>
      </c>
      <c r="M894" s="8">
        <f t="shared" si="104"/>
        <v>0</v>
      </c>
      <c r="N894" s="35">
        <v>5.4999999999999997E-3</v>
      </c>
      <c r="O894" s="25">
        <f t="shared" si="105"/>
        <v>0</v>
      </c>
      <c r="P894" s="30">
        <v>12822378</v>
      </c>
      <c r="Q894" s="45"/>
      <c r="R894" s="50">
        <f t="shared" si="106"/>
        <v>0</v>
      </c>
      <c r="S894" s="4">
        <v>5.8060000000000004E-3</v>
      </c>
      <c r="T894" s="5">
        <f t="shared" si="107"/>
        <v>0</v>
      </c>
      <c r="U894" s="14">
        <f t="shared" si="108"/>
        <v>0</v>
      </c>
    </row>
    <row r="895" spans="1:21" ht="15.75" x14ac:dyDescent="0.25">
      <c r="A895" s="6" t="s">
        <v>60</v>
      </c>
      <c r="B895" s="10" t="s">
        <v>24</v>
      </c>
      <c r="C895" s="2" t="s">
        <v>67</v>
      </c>
      <c r="D895" s="3">
        <v>506</v>
      </c>
      <c r="E895" s="3">
        <v>8207</v>
      </c>
      <c r="F895" s="38"/>
      <c r="G895" s="42">
        <v>113447579</v>
      </c>
      <c r="H895" s="45"/>
      <c r="I895" s="53">
        <f t="shared" si="102"/>
        <v>0</v>
      </c>
      <c r="J895" s="30">
        <v>452743</v>
      </c>
      <c r="K895" s="46"/>
      <c r="L895" s="56">
        <f t="shared" si="103"/>
        <v>0</v>
      </c>
      <c r="M895" s="8">
        <f t="shared" si="104"/>
        <v>0</v>
      </c>
      <c r="N895" s="35">
        <v>0</v>
      </c>
      <c r="O895" s="25">
        <f t="shared" si="105"/>
        <v>0</v>
      </c>
      <c r="P895" s="30">
        <v>12822378</v>
      </c>
      <c r="Q895" s="45"/>
      <c r="R895" s="50">
        <f t="shared" si="106"/>
        <v>0</v>
      </c>
      <c r="S895" s="4">
        <v>0</v>
      </c>
      <c r="T895" s="5">
        <f t="shared" si="107"/>
        <v>0</v>
      </c>
      <c r="U895" s="14">
        <f t="shared" si="108"/>
        <v>0</v>
      </c>
    </row>
    <row r="896" spans="1:21" ht="15.75" x14ac:dyDescent="0.25">
      <c r="A896" s="6" t="s">
        <v>60</v>
      </c>
      <c r="B896" s="10" t="s">
        <v>24</v>
      </c>
      <c r="C896" s="2" t="s">
        <v>68</v>
      </c>
      <c r="D896" s="3">
        <v>506</v>
      </c>
      <c r="E896" s="3">
        <v>8207</v>
      </c>
      <c r="F896" s="38"/>
      <c r="G896" s="42">
        <v>113447579</v>
      </c>
      <c r="H896" s="45"/>
      <c r="I896" s="53">
        <f t="shared" si="102"/>
        <v>0</v>
      </c>
      <c r="J896" s="30">
        <v>452743</v>
      </c>
      <c r="K896" s="46"/>
      <c r="L896" s="56">
        <f t="shared" si="103"/>
        <v>0</v>
      </c>
      <c r="M896" s="8">
        <f t="shared" si="104"/>
        <v>0</v>
      </c>
      <c r="N896" s="35">
        <v>8.3999999999999995E-5</v>
      </c>
      <c r="O896" s="25">
        <f t="shared" si="105"/>
        <v>0</v>
      </c>
      <c r="P896" s="30">
        <v>12822378</v>
      </c>
      <c r="Q896" s="45"/>
      <c r="R896" s="50">
        <f t="shared" si="106"/>
        <v>0</v>
      </c>
      <c r="S896" s="4">
        <v>9.3999999999999994E-5</v>
      </c>
      <c r="T896" s="5">
        <f t="shared" si="107"/>
        <v>0</v>
      </c>
      <c r="U896" s="14">
        <f t="shared" si="108"/>
        <v>0</v>
      </c>
    </row>
    <row r="897" spans="1:21" ht="15.75" x14ac:dyDescent="0.25">
      <c r="A897" s="6" t="s">
        <v>60</v>
      </c>
      <c r="B897" s="10" t="s">
        <v>24</v>
      </c>
      <c r="C897" s="2" t="s">
        <v>69</v>
      </c>
      <c r="D897" s="3">
        <v>506</v>
      </c>
      <c r="E897" s="3">
        <v>8207</v>
      </c>
      <c r="F897" s="38"/>
      <c r="G897" s="42">
        <v>113447579</v>
      </c>
      <c r="H897" s="45"/>
      <c r="I897" s="53">
        <f t="shared" si="102"/>
        <v>0</v>
      </c>
      <c r="J897" s="30">
        <v>452743</v>
      </c>
      <c r="K897" s="46"/>
      <c r="L897" s="56">
        <f t="shared" si="103"/>
        <v>0</v>
      </c>
      <c r="M897" s="8">
        <f t="shared" si="104"/>
        <v>0</v>
      </c>
      <c r="N897" s="35">
        <v>1.3200000000000001E-4</v>
      </c>
      <c r="O897" s="25">
        <f t="shared" si="105"/>
        <v>0</v>
      </c>
      <c r="P897" s="30">
        <v>12822378</v>
      </c>
      <c r="Q897" s="45"/>
      <c r="R897" s="50">
        <f t="shared" si="106"/>
        <v>0</v>
      </c>
      <c r="S897" s="4">
        <v>1.46E-4</v>
      </c>
      <c r="T897" s="5">
        <f t="shared" si="107"/>
        <v>0</v>
      </c>
      <c r="U897" s="14">
        <f t="shared" si="108"/>
        <v>0</v>
      </c>
    </row>
    <row r="898" spans="1:21" ht="15.75" x14ac:dyDescent="0.25">
      <c r="A898" s="6" t="s">
        <v>60</v>
      </c>
      <c r="B898" s="10" t="s">
        <v>24</v>
      </c>
      <c r="C898" s="2" t="s">
        <v>79</v>
      </c>
      <c r="D898" s="3">
        <v>506</v>
      </c>
      <c r="E898" s="3">
        <v>8207</v>
      </c>
      <c r="F898" s="38"/>
      <c r="G898" s="42">
        <v>113447579</v>
      </c>
      <c r="H898" s="45"/>
      <c r="I898" s="53">
        <f t="shared" si="102"/>
        <v>0</v>
      </c>
      <c r="J898" s="30">
        <v>452743</v>
      </c>
      <c r="K898" s="46"/>
      <c r="L898" s="56">
        <f t="shared" si="103"/>
        <v>0</v>
      </c>
      <c r="M898" s="8">
        <f t="shared" si="104"/>
        <v>0</v>
      </c>
      <c r="N898" s="35">
        <v>0</v>
      </c>
      <c r="O898" s="25">
        <f t="shared" si="105"/>
        <v>0</v>
      </c>
      <c r="P898" s="30">
        <v>12822378</v>
      </c>
      <c r="Q898" s="45"/>
      <c r="R898" s="50">
        <f t="shared" si="106"/>
        <v>0</v>
      </c>
      <c r="S898" s="4">
        <v>0</v>
      </c>
      <c r="T898" s="5">
        <f t="shared" si="107"/>
        <v>0</v>
      </c>
      <c r="U898" s="14">
        <f t="shared" si="108"/>
        <v>0</v>
      </c>
    </row>
    <row r="899" spans="1:21" ht="15.75" x14ac:dyDescent="0.25">
      <c r="A899" s="6" t="s">
        <v>60</v>
      </c>
      <c r="B899" s="10" t="s">
        <v>24</v>
      </c>
      <c r="C899" s="2" t="s">
        <v>70</v>
      </c>
      <c r="D899" s="3">
        <v>506</v>
      </c>
      <c r="E899" s="3">
        <v>8207</v>
      </c>
      <c r="F899" s="38"/>
      <c r="G899" s="42">
        <v>113447579</v>
      </c>
      <c r="H899" s="45"/>
      <c r="I899" s="53">
        <f t="shared" si="102"/>
        <v>0</v>
      </c>
      <c r="J899" s="30">
        <v>452743</v>
      </c>
      <c r="K899" s="46"/>
      <c r="L899" s="56">
        <f t="shared" si="103"/>
        <v>0</v>
      </c>
      <c r="M899" s="8">
        <f t="shared" si="104"/>
        <v>0</v>
      </c>
      <c r="N899" s="35">
        <v>5.0299999999999997E-4</v>
      </c>
      <c r="O899" s="25">
        <f t="shared" si="105"/>
        <v>0</v>
      </c>
      <c r="P899" s="30">
        <v>12822378</v>
      </c>
      <c r="Q899" s="45"/>
      <c r="R899" s="50">
        <f t="shared" si="106"/>
        <v>0</v>
      </c>
      <c r="S899" s="4">
        <v>5.6400000000000005E-4</v>
      </c>
      <c r="T899" s="5">
        <f t="shared" si="107"/>
        <v>0</v>
      </c>
      <c r="U899" s="14">
        <f t="shared" si="108"/>
        <v>0</v>
      </c>
    </row>
    <row r="900" spans="1:21" ht="15.75" x14ac:dyDescent="0.25">
      <c r="A900" s="6" t="s">
        <v>60</v>
      </c>
      <c r="B900" s="10" t="s">
        <v>24</v>
      </c>
      <c r="C900" s="2" t="s">
        <v>80</v>
      </c>
      <c r="D900" s="3">
        <v>506</v>
      </c>
      <c r="E900" s="3">
        <v>8207</v>
      </c>
      <c r="F900" s="38"/>
      <c r="G900" s="42">
        <v>113447579</v>
      </c>
      <c r="H900" s="45"/>
      <c r="I900" s="53">
        <f t="shared" si="102"/>
        <v>0</v>
      </c>
      <c r="J900" s="30">
        <v>452743</v>
      </c>
      <c r="K900" s="46"/>
      <c r="L900" s="56">
        <f t="shared" si="103"/>
        <v>0</v>
      </c>
      <c r="M900" s="8">
        <f t="shared" si="104"/>
        <v>0</v>
      </c>
      <c r="N900" s="35">
        <v>8.4800000000000001E-4</v>
      </c>
      <c r="O900" s="25">
        <f t="shared" si="105"/>
        <v>0</v>
      </c>
      <c r="P900" s="30">
        <v>12822378</v>
      </c>
      <c r="Q900" s="45"/>
      <c r="R900" s="50">
        <f t="shared" si="106"/>
        <v>0</v>
      </c>
      <c r="S900" s="4">
        <v>9.2100000000000005E-4</v>
      </c>
      <c r="T900" s="5">
        <f t="shared" si="107"/>
        <v>0</v>
      </c>
      <c r="U900" s="14">
        <f t="shared" si="108"/>
        <v>0</v>
      </c>
    </row>
    <row r="901" spans="1:21" ht="15.75" x14ac:dyDescent="0.25">
      <c r="A901" s="6" t="s">
        <v>60</v>
      </c>
      <c r="B901" s="10" t="s">
        <v>24</v>
      </c>
      <c r="C901" s="2" t="s">
        <v>71</v>
      </c>
      <c r="D901" s="3">
        <v>506</v>
      </c>
      <c r="E901" s="3">
        <v>8207</v>
      </c>
      <c r="F901" s="38"/>
      <c r="G901" s="42">
        <v>113447579</v>
      </c>
      <c r="H901" s="45"/>
      <c r="I901" s="53">
        <f t="shared" si="102"/>
        <v>0</v>
      </c>
      <c r="J901" s="30">
        <v>452743</v>
      </c>
      <c r="K901" s="46"/>
      <c r="L901" s="56">
        <f t="shared" si="103"/>
        <v>0</v>
      </c>
      <c r="M901" s="8">
        <f t="shared" si="104"/>
        <v>0</v>
      </c>
      <c r="N901" s="35">
        <v>8.2000000000000001E-5</v>
      </c>
      <c r="O901" s="25">
        <f t="shared" si="105"/>
        <v>0</v>
      </c>
      <c r="P901" s="30">
        <v>12822378</v>
      </c>
      <c r="Q901" s="45"/>
      <c r="R901" s="50">
        <f t="shared" si="106"/>
        <v>0</v>
      </c>
      <c r="S901" s="4">
        <v>9.2E-5</v>
      </c>
      <c r="T901" s="5">
        <f t="shared" si="107"/>
        <v>0</v>
      </c>
      <c r="U901" s="14">
        <f t="shared" si="108"/>
        <v>0</v>
      </c>
    </row>
    <row r="902" spans="1:21" ht="15.75" x14ac:dyDescent="0.25">
      <c r="A902" s="6" t="s">
        <v>60</v>
      </c>
      <c r="B902" s="10" t="s">
        <v>24</v>
      </c>
      <c r="C902" s="2" t="s">
        <v>72</v>
      </c>
      <c r="D902" s="3">
        <v>506</v>
      </c>
      <c r="E902" s="3">
        <v>8207</v>
      </c>
      <c r="F902" s="38"/>
      <c r="G902" s="42">
        <v>113447579</v>
      </c>
      <c r="H902" s="45"/>
      <c r="I902" s="53">
        <f t="shared" si="102"/>
        <v>0</v>
      </c>
      <c r="J902" s="30">
        <v>452743</v>
      </c>
      <c r="K902" s="46"/>
      <c r="L902" s="56">
        <f t="shared" si="103"/>
        <v>0</v>
      </c>
      <c r="M902" s="8">
        <f t="shared" si="104"/>
        <v>0</v>
      </c>
      <c r="N902" s="35">
        <v>1.36E-4</v>
      </c>
      <c r="O902" s="25">
        <f t="shared" si="105"/>
        <v>0</v>
      </c>
      <c r="P902" s="30">
        <v>12822378</v>
      </c>
      <c r="Q902" s="45"/>
      <c r="R902" s="50">
        <f t="shared" si="106"/>
        <v>0</v>
      </c>
      <c r="S902" s="4">
        <v>1.35E-4</v>
      </c>
      <c r="T902" s="5">
        <f t="shared" si="107"/>
        <v>0</v>
      </c>
      <c r="U902" s="14">
        <f t="shared" si="108"/>
        <v>0</v>
      </c>
    </row>
    <row r="903" spans="1:21" ht="15.75" x14ac:dyDescent="0.25">
      <c r="A903" s="6" t="s">
        <v>60</v>
      </c>
      <c r="B903" s="10" t="s">
        <v>24</v>
      </c>
      <c r="C903" s="2" t="s">
        <v>73</v>
      </c>
      <c r="D903" s="3">
        <v>506</v>
      </c>
      <c r="E903" s="3">
        <v>8207</v>
      </c>
      <c r="F903" s="38"/>
      <c r="G903" s="42">
        <v>113447579</v>
      </c>
      <c r="H903" s="45"/>
      <c r="I903" s="53">
        <f t="shared" ref="I903:I966" si="109">(G903-H903)*F903</f>
        <v>0</v>
      </c>
      <c r="J903" s="30">
        <v>452743</v>
      </c>
      <c r="K903" s="46"/>
      <c r="L903" s="56">
        <f t="shared" ref="L903:L966" si="110">(J903-K903)*F903</f>
        <v>0</v>
      </c>
      <c r="M903" s="8">
        <f t="shared" ref="M903:M966" si="111">(G903-H903+J903-K903)*F903</f>
        <v>0</v>
      </c>
      <c r="N903" s="35">
        <v>1.2E-5</v>
      </c>
      <c r="O903" s="25">
        <f t="shared" si="105"/>
        <v>0</v>
      </c>
      <c r="P903" s="30">
        <v>12822378</v>
      </c>
      <c r="Q903" s="45"/>
      <c r="R903" s="50">
        <f t="shared" ref="R903:R966" si="112">+(P903-Q903)*F903</f>
        <v>0</v>
      </c>
      <c r="S903" s="4">
        <v>1.2E-5</v>
      </c>
      <c r="T903" s="5">
        <f t="shared" ref="T903:T966" si="113">R903*S903</f>
        <v>0</v>
      </c>
      <c r="U903" s="14">
        <f t="shared" ref="U903:U966" si="114">+O903+T903</f>
        <v>0</v>
      </c>
    </row>
    <row r="904" spans="1:21" ht="15.75" x14ac:dyDescent="0.25">
      <c r="A904" s="6" t="s">
        <v>60</v>
      </c>
      <c r="B904" s="10" t="s">
        <v>24</v>
      </c>
      <c r="C904" s="2" t="s">
        <v>74</v>
      </c>
      <c r="D904" s="3">
        <v>506</v>
      </c>
      <c r="E904" s="3">
        <v>8207</v>
      </c>
      <c r="F904" s="38"/>
      <c r="G904" s="42">
        <v>113447579</v>
      </c>
      <c r="H904" s="45"/>
      <c r="I904" s="53">
        <f t="shared" si="109"/>
        <v>0</v>
      </c>
      <c r="J904" s="30">
        <v>452743</v>
      </c>
      <c r="K904" s="46"/>
      <c r="L904" s="56">
        <f t="shared" si="110"/>
        <v>0</v>
      </c>
      <c r="M904" s="8">
        <f t="shared" si="111"/>
        <v>0</v>
      </c>
      <c r="N904" s="35">
        <v>2.14E-4</v>
      </c>
      <c r="O904" s="25">
        <f t="shared" si="105"/>
        <v>0</v>
      </c>
      <c r="P904" s="30">
        <v>12822378</v>
      </c>
      <c r="Q904" s="45"/>
      <c r="R904" s="50">
        <f t="shared" si="112"/>
        <v>0</v>
      </c>
      <c r="S904" s="4">
        <v>2.4000000000000001E-4</v>
      </c>
      <c r="T904" s="5">
        <f t="shared" si="113"/>
        <v>0</v>
      </c>
      <c r="U904" s="14">
        <f t="shared" si="114"/>
        <v>0</v>
      </c>
    </row>
    <row r="905" spans="1:21" ht="15.75" x14ac:dyDescent="0.25">
      <c r="A905" s="6" t="s">
        <v>60</v>
      </c>
      <c r="B905" s="10" t="s">
        <v>24</v>
      </c>
      <c r="C905" s="2" t="s">
        <v>32</v>
      </c>
      <c r="D905" s="3">
        <v>506</v>
      </c>
      <c r="E905" s="3">
        <v>8207</v>
      </c>
      <c r="F905" s="38"/>
      <c r="G905" s="42">
        <v>113447579</v>
      </c>
      <c r="H905" s="45"/>
      <c r="I905" s="53">
        <f t="shared" si="109"/>
        <v>0</v>
      </c>
      <c r="J905" s="30">
        <v>452743</v>
      </c>
      <c r="K905" s="46"/>
      <c r="L905" s="56">
        <f t="shared" si="110"/>
        <v>0</v>
      </c>
      <c r="M905" s="8">
        <f t="shared" si="111"/>
        <v>0</v>
      </c>
      <c r="N905" s="35">
        <v>0</v>
      </c>
      <c r="O905" s="25">
        <f t="shared" si="105"/>
        <v>0</v>
      </c>
      <c r="P905" s="30">
        <v>12822378</v>
      </c>
      <c r="Q905" s="45"/>
      <c r="R905" s="50">
        <f t="shared" si="112"/>
        <v>0</v>
      </c>
      <c r="S905" s="4">
        <v>0</v>
      </c>
      <c r="T905" s="5">
        <f t="shared" si="113"/>
        <v>0</v>
      </c>
      <c r="U905" s="14">
        <f t="shared" si="114"/>
        <v>0</v>
      </c>
    </row>
    <row r="906" spans="1:21" ht="15.75" x14ac:dyDescent="0.25">
      <c r="A906" s="6" t="s">
        <v>60</v>
      </c>
      <c r="B906" s="10" t="s">
        <v>24</v>
      </c>
      <c r="C906" s="2" t="s">
        <v>37</v>
      </c>
      <c r="D906" s="3">
        <v>506</v>
      </c>
      <c r="E906" s="3">
        <v>8207</v>
      </c>
      <c r="F906" s="38"/>
      <c r="G906" s="42">
        <v>113447579</v>
      </c>
      <c r="H906" s="45"/>
      <c r="I906" s="53">
        <f t="shared" si="109"/>
        <v>0</v>
      </c>
      <c r="J906" s="30">
        <v>452743</v>
      </c>
      <c r="K906" s="46"/>
      <c r="L906" s="56">
        <f t="shared" si="110"/>
        <v>0</v>
      </c>
      <c r="M906" s="8">
        <f t="shared" si="111"/>
        <v>0</v>
      </c>
      <c r="N906" s="35">
        <v>2.1499999999999999E-4</v>
      </c>
      <c r="O906" s="25">
        <f t="shared" si="105"/>
        <v>0</v>
      </c>
      <c r="P906" s="30">
        <v>12822378</v>
      </c>
      <c r="Q906" s="45"/>
      <c r="R906" s="50">
        <f t="shared" si="112"/>
        <v>0</v>
      </c>
      <c r="S906" s="4">
        <v>2.41E-4</v>
      </c>
      <c r="T906" s="5">
        <f t="shared" si="113"/>
        <v>0</v>
      </c>
      <c r="U906" s="14">
        <f t="shared" si="114"/>
        <v>0</v>
      </c>
    </row>
    <row r="907" spans="1:21" ht="15.75" x14ac:dyDescent="0.25">
      <c r="A907" s="6" t="s">
        <v>60</v>
      </c>
      <c r="B907" s="10" t="s">
        <v>24</v>
      </c>
      <c r="C907" s="2" t="s">
        <v>43</v>
      </c>
      <c r="D907" s="3">
        <v>506</v>
      </c>
      <c r="E907" s="3">
        <v>8207</v>
      </c>
      <c r="F907" s="38"/>
      <c r="G907" s="42">
        <v>113447579</v>
      </c>
      <c r="H907" s="45"/>
      <c r="I907" s="53">
        <f t="shared" si="109"/>
        <v>0</v>
      </c>
      <c r="J907" s="30">
        <v>452743</v>
      </c>
      <c r="K907" s="46"/>
      <c r="L907" s="56">
        <f t="shared" si="110"/>
        <v>0</v>
      </c>
      <c r="M907" s="8">
        <f t="shared" si="111"/>
        <v>0</v>
      </c>
      <c r="N907" s="35">
        <v>0</v>
      </c>
      <c r="O907" s="25">
        <f t="shared" si="105"/>
        <v>0</v>
      </c>
      <c r="P907" s="30">
        <v>12822378</v>
      </c>
      <c r="Q907" s="45"/>
      <c r="R907" s="50">
        <f t="shared" si="112"/>
        <v>0</v>
      </c>
      <c r="S907" s="4">
        <v>0</v>
      </c>
      <c r="T907" s="5">
        <f t="shared" si="113"/>
        <v>0</v>
      </c>
      <c r="U907" s="14">
        <f t="shared" si="114"/>
        <v>0</v>
      </c>
    </row>
    <row r="908" spans="1:21" ht="15.75" x14ac:dyDescent="0.25">
      <c r="A908" s="6" t="s">
        <v>60</v>
      </c>
      <c r="B908" s="10" t="s">
        <v>24</v>
      </c>
      <c r="C908" s="2" t="s">
        <v>33</v>
      </c>
      <c r="D908" s="3">
        <v>506</v>
      </c>
      <c r="E908" s="3">
        <v>8207</v>
      </c>
      <c r="F908" s="38"/>
      <c r="G908" s="42">
        <v>113447579</v>
      </c>
      <c r="H908" s="45"/>
      <c r="I908" s="53">
        <f t="shared" si="109"/>
        <v>0</v>
      </c>
      <c r="J908" s="30">
        <v>452743</v>
      </c>
      <c r="K908" s="46"/>
      <c r="L908" s="56">
        <f t="shared" si="110"/>
        <v>0</v>
      </c>
      <c r="M908" s="8">
        <f t="shared" si="111"/>
        <v>0</v>
      </c>
      <c r="N908" s="35">
        <v>6.6000000000000005E-5</v>
      </c>
      <c r="O908" s="25">
        <f t="shared" si="105"/>
        <v>0</v>
      </c>
      <c r="P908" s="30">
        <v>12822378</v>
      </c>
      <c r="Q908" s="45"/>
      <c r="R908" s="50">
        <f t="shared" si="112"/>
        <v>0</v>
      </c>
      <c r="S908" s="4">
        <v>6.2000000000000003E-5</v>
      </c>
      <c r="T908" s="5">
        <f t="shared" si="113"/>
        <v>0</v>
      </c>
      <c r="U908" s="14">
        <f t="shared" si="114"/>
        <v>0</v>
      </c>
    </row>
    <row r="909" spans="1:21" ht="15.75" x14ac:dyDescent="0.25">
      <c r="A909" s="6" t="s">
        <v>60</v>
      </c>
      <c r="B909" s="10" t="s">
        <v>24</v>
      </c>
      <c r="C909" s="2" t="s">
        <v>187</v>
      </c>
      <c r="D909" s="3">
        <v>506</v>
      </c>
      <c r="E909" s="3">
        <v>8207</v>
      </c>
      <c r="F909" s="38"/>
      <c r="G909" s="42">
        <v>113447579</v>
      </c>
      <c r="H909" s="45"/>
      <c r="I909" s="53">
        <f t="shared" si="109"/>
        <v>0</v>
      </c>
      <c r="J909" s="30">
        <v>452743</v>
      </c>
      <c r="K909" s="46"/>
      <c r="L909" s="56">
        <f t="shared" si="110"/>
        <v>0</v>
      </c>
      <c r="M909" s="8">
        <f t="shared" si="111"/>
        <v>0</v>
      </c>
      <c r="N909" s="35">
        <v>4.6E-5</v>
      </c>
      <c r="O909" s="25">
        <f t="shared" si="105"/>
        <v>0</v>
      </c>
      <c r="P909" s="30">
        <v>12822378</v>
      </c>
      <c r="Q909" s="45"/>
      <c r="R909" s="50">
        <f t="shared" si="112"/>
        <v>0</v>
      </c>
      <c r="S909" s="4">
        <v>2.5999999999999998E-5</v>
      </c>
      <c r="T909" s="5">
        <f t="shared" si="113"/>
        <v>0</v>
      </c>
      <c r="U909" s="14">
        <f t="shared" si="114"/>
        <v>0</v>
      </c>
    </row>
    <row r="910" spans="1:21" ht="15.75" x14ac:dyDescent="0.25">
      <c r="A910" s="6" t="s">
        <v>60</v>
      </c>
      <c r="B910" s="10" t="s">
        <v>24</v>
      </c>
      <c r="C910" s="2" t="s">
        <v>64</v>
      </c>
      <c r="D910" s="3">
        <v>507</v>
      </c>
      <c r="E910" s="3">
        <v>8207</v>
      </c>
      <c r="F910" s="38"/>
      <c r="G910" s="42">
        <v>38954357</v>
      </c>
      <c r="H910" s="45"/>
      <c r="I910" s="53">
        <f t="shared" si="109"/>
        <v>0</v>
      </c>
      <c r="J910" s="30">
        <v>287255</v>
      </c>
      <c r="K910" s="46"/>
      <c r="L910" s="56">
        <f t="shared" si="110"/>
        <v>0</v>
      </c>
      <c r="M910" s="8">
        <f t="shared" si="111"/>
        <v>0</v>
      </c>
      <c r="N910" s="35">
        <v>1.4239999999999999E-3</v>
      </c>
      <c r="O910" s="25">
        <f t="shared" si="105"/>
        <v>0</v>
      </c>
      <c r="P910" s="30">
        <v>3994243</v>
      </c>
      <c r="Q910" s="45"/>
      <c r="R910" s="50">
        <f t="shared" si="112"/>
        <v>0</v>
      </c>
      <c r="S910" s="4">
        <v>1.72E-3</v>
      </c>
      <c r="T910" s="5">
        <f t="shared" si="113"/>
        <v>0</v>
      </c>
      <c r="U910" s="14">
        <f t="shared" si="114"/>
        <v>0</v>
      </c>
    </row>
    <row r="911" spans="1:21" ht="15.75" x14ac:dyDescent="0.25">
      <c r="A911" s="6" t="s">
        <v>60</v>
      </c>
      <c r="B911" s="10" t="s">
        <v>24</v>
      </c>
      <c r="C911" s="2" t="s">
        <v>65</v>
      </c>
      <c r="D911" s="3">
        <v>507</v>
      </c>
      <c r="E911" s="3">
        <v>8207</v>
      </c>
      <c r="F911" s="38"/>
      <c r="G911" s="42">
        <v>38954357</v>
      </c>
      <c r="H911" s="45"/>
      <c r="I911" s="53">
        <f t="shared" si="109"/>
        <v>0</v>
      </c>
      <c r="J911" s="30">
        <v>287255</v>
      </c>
      <c r="K911" s="46"/>
      <c r="L911" s="56">
        <f t="shared" si="110"/>
        <v>0</v>
      </c>
      <c r="M911" s="8">
        <f t="shared" si="111"/>
        <v>0</v>
      </c>
      <c r="N911" s="35">
        <v>1.4100000000000001E-4</v>
      </c>
      <c r="O911" s="25">
        <f t="shared" si="105"/>
        <v>0</v>
      </c>
      <c r="P911" s="30">
        <v>3994243</v>
      </c>
      <c r="Q911" s="45"/>
      <c r="R911" s="50">
        <f t="shared" si="112"/>
        <v>0</v>
      </c>
      <c r="S911" s="4">
        <v>1.85E-4</v>
      </c>
      <c r="T911" s="5">
        <f t="shared" si="113"/>
        <v>0</v>
      </c>
      <c r="U911" s="14">
        <f t="shared" si="114"/>
        <v>0</v>
      </c>
    </row>
    <row r="912" spans="1:21" ht="15.75" x14ac:dyDescent="0.25">
      <c r="A912" s="6" t="s">
        <v>60</v>
      </c>
      <c r="B912" s="10" t="s">
        <v>24</v>
      </c>
      <c r="C912" s="2" t="s">
        <v>66</v>
      </c>
      <c r="D912" s="3">
        <v>507</v>
      </c>
      <c r="E912" s="3">
        <v>8207</v>
      </c>
      <c r="F912" s="38"/>
      <c r="G912" s="42">
        <v>38954357</v>
      </c>
      <c r="H912" s="45"/>
      <c r="I912" s="53">
        <f t="shared" si="109"/>
        <v>0</v>
      </c>
      <c r="J912" s="30">
        <v>287255</v>
      </c>
      <c r="K912" s="46"/>
      <c r="L912" s="56">
        <f t="shared" si="110"/>
        <v>0</v>
      </c>
      <c r="M912" s="8">
        <f t="shared" si="111"/>
        <v>0</v>
      </c>
      <c r="N912" s="35">
        <v>4.7399999999999997E-4</v>
      </c>
      <c r="O912" s="25">
        <f t="shared" si="105"/>
        <v>0</v>
      </c>
      <c r="P912" s="30">
        <v>3994243</v>
      </c>
      <c r="Q912" s="45"/>
      <c r="R912" s="50">
        <f t="shared" si="112"/>
        <v>0</v>
      </c>
      <c r="S912" s="4">
        <v>4.5800000000000002E-4</v>
      </c>
      <c r="T912" s="5">
        <f t="shared" si="113"/>
        <v>0</v>
      </c>
      <c r="U912" s="14">
        <f t="shared" si="114"/>
        <v>0</v>
      </c>
    </row>
    <row r="913" spans="1:21" ht="15.75" x14ac:dyDescent="0.25">
      <c r="A913" s="6" t="s">
        <v>60</v>
      </c>
      <c r="B913" s="10" t="s">
        <v>24</v>
      </c>
      <c r="C913" s="2" t="s">
        <v>78</v>
      </c>
      <c r="D913" s="3">
        <v>507</v>
      </c>
      <c r="E913" s="3">
        <v>8207</v>
      </c>
      <c r="F913" s="38"/>
      <c r="G913" s="42">
        <v>38954357</v>
      </c>
      <c r="H913" s="45"/>
      <c r="I913" s="53">
        <f t="shared" si="109"/>
        <v>0</v>
      </c>
      <c r="J913" s="30">
        <v>287255</v>
      </c>
      <c r="K913" s="46"/>
      <c r="L913" s="56">
        <f t="shared" si="110"/>
        <v>0</v>
      </c>
      <c r="M913" s="8">
        <f t="shared" si="111"/>
        <v>0</v>
      </c>
      <c r="N913" s="35">
        <v>5.4999999999999997E-3</v>
      </c>
      <c r="O913" s="25">
        <f t="shared" ref="O913:O976" si="115">M913*N913</f>
        <v>0</v>
      </c>
      <c r="P913" s="30">
        <v>3994243</v>
      </c>
      <c r="Q913" s="45"/>
      <c r="R913" s="50">
        <f t="shared" si="112"/>
        <v>0</v>
      </c>
      <c r="S913" s="4">
        <v>5.8060000000000004E-3</v>
      </c>
      <c r="T913" s="5">
        <f t="shared" si="113"/>
        <v>0</v>
      </c>
      <c r="U913" s="14">
        <f t="shared" si="114"/>
        <v>0</v>
      </c>
    </row>
    <row r="914" spans="1:21" ht="15.75" x14ac:dyDescent="0.25">
      <c r="A914" s="6" t="s">
        <v>60</v>
      </c>
      <c r="B914" s="10" t="s">
        <v>24</v>
      </c>
      <c r="C914" s="2" t="s">
        <v>67</v>
      </c>
      <c r="D914" s="3">
        <v>507</v>
      </c>
      <c r="E914" s="3">
        <v>8207</v>
      </c>
      <c r="F914" s="38"/>
      <c r="G914" s="42">
        <v>38954357</v>
      </c>
      <c r="H914" s="45"/>
      <c r="I914" s="53">
        <f t="shared" si="109"/>
        <v>0</v>
      </c>
      <c r="J914" s="30">
        <v>287255</v>
      </c>
      <c r="K914" s="46"/>
      <c r="L914" s="56">
        <f t="shared" si="110"/>
        <v>0</v>
      </c>
      <c r="M914" s="8">
        <f t="shared" si="111"/>
        <v>0</v>
      </c>
      <c r="N914" s="35">
        <v>0</v>
      </c>
      <c r="O914" s="25">
        <f t="shared" si="115"/>
        <v>0</v>
      </c>
      <c r="P914" s="30">
        <v>3994243</v>
      </c>
      <c r="Q914" s="45"/>
      <c r="R914" s="50">
        <f t="shared" si="112"/>
        <v>0</v>
      </c>
      <c r="S914" s="4">
        <v>0</v>
      </c>
      <c r="T914" s="5">
        <f t="shared" si="113"/>
        <v>0</v>
      </c>
      <c r="U914" s="14">
        <f t="shared" si="114"/>
        <v>0</v>
      </c>
    </row>
    <row r="915" spans="1:21" ht="15.75" x14ac:dyDescent="0.25">
      <c r="A915" s="6" t="s">
        <v>60</v>
      </c>
      <c r="B915" s="10" t="s">
        <v>24</v>
      </c>
      <c r="C915" s="2" t="s">
        <v>68</v>
      </c>
      <c r="D915" s="3">
        <v>507</v>
      </c>
      <c r="E915" s="3">
        <v>8207</v>
      </c>
      <c r="F915" s="38"/>
      <c r="G915" s="42">
        <v>38954357</v>
      </c>
      <c r="H915" s="45"/>
      <c r="I915" s="53">
        <f t="shared" si="109"/>
        <v>0</v>
      </c>
      <c r="J915" s="30">
        <v>287255</v>
      </c>
      <c r="K915" s="46"/>
      <c r="L915" s="56">
        <f t="shared" si="110"/>
        <v>0</v>
      </c>
      <c r="M915" s="8">
        <f t="shared" si="111"/>
        <v>0</v>
      </c>
      <c r="N915" s="35">
        <v>8.3999999999999995E-5</v>
      </c>
      <c r="O915" s="25">
        <f t="shared" si="115"/>
        <v>0</v>
      </c>
      <c r="P915" s="30">
        <v>3994243</v>
      </c>
      <c r="Q915" s="45"/>
      <c r="R915" s="50">
        <f t="shared" si="112"/>
        <v>0</v>
      </c>
      <c r="S915" s="4">
        <v>9.3999999999999994E-5</v>
      </c>
      <c r="T915" s="5">
        <f t="shared" si="113"/>
        <v>0</v>
      </c>
      <c r="U915" s="14">
        <f t="shared" si="114"/>
        <v>0</v>
      </c>
    </row>
    <row r="916" spans="1:21" ht="15.75" x14ac:dyDescent="0.25">
      <c r="A916" s="6" t="s">
        <v>60</v>
      </c>
      <c r="B916" s="10" t="s">
        <v>24</v>
      </c>
      <c r="C916" s="2" t="s">
        <v>69</v>
      </c>
      <c r="D916" s="3">
        <v>507</v>
      </c>
      <c r="E916" s="3">
        <v>8207</v>
      </c>
      <c r="F916" s="38"/>
      <c r="G916" s="42">
        <v>38954357</v>
      </c>
      <c r="H916" s="45"/>
      <c r="I916" s="53">
        <f t="shared" si="109"/>
        <v>0</v>
      </c>
      <c r="J916" s="30">
        <v>287255</v>
      </c>
      <c r="K916" s="46"/>
      <c r="L916" s="56">
        <f t="shared" si="110"/>
        <v>0</v>
      </c>
      <c r="M916" s="8">
        <f t="shared" si="111"/>
        <v>0</v>
      </c>
      <c r="N916" s="35">
        <v>1.3200000000000001E-4</v>
      </c>
      <c r="O916" s="25">
        <f t="shared" si="115"/>
        <v>0</v>
      </c>
      <c r="P916" s="30">
        <v>3994243</v>
      </c>
      <c r="Q916" s="45"/>
      <c r="R916" s="50">
        <f t="shared" si="112"/>
        <v>0</v>
      </c>
      <c r="S916" s="4">
        <v>1.46E-4</v>
      </c>
      <c r="T916" s="5">
        <f t="shared" si="113"/>
        <v>0</v>
      </c>
      <c r="U916" s="14">
        <f t="shared" si="114"/>
        <v>0</v>
      </c>
    </row>
    <row r="917" spans="1:21" ht="15.75" x14ac:dyDescent="0.25">
      <c r="A917" s="6" t="s">
        <v>60</v>
      </c>
      <c r="B917" s="10" t="s">
        <v>24</v>
      </c>
      <c r="C917" s="2" t="s">
        <v>79</v>
      </c>
      <c r="D917" s="3">
        <v>507</v>
      </c>
      <c r="E917" s="3">
        <v>8207</v>
      </c>
      <c r="F917" s="38"/>
      <c r="G917" s="42">
        <v>38954357</v>
      </c>
      <c r="H917" s="45"/>
      <c r="I917" s="53">
        <f t="shared" si="109"/>
        <v>0</v>
      </c>
      <c r="J917" s="30">
        <v>287255</v>
      </c>
      <c r="K917" s="46"/>
      <c r="L917" s="56">
        <f t="shared" si="110"/>
        <v>0</v>
      </c>
      <c r="M917" s="8">
        <f t="shared" si="111"/>
        <v>0</v>
      </c>
      <c r="N917" s="35">
        <v>0</v>
      </c>
      <c r="O917" s="25">
        <f t="shared" si="115"/>
        <v>0</v>
      </c>
      <c r="P917" s="30">
        <v>3994243</v>
      </c>
      <c r="Q917" s="45"/>
      <c r="R917" s="50">
        <f t="shared" si="112"/>
        <v>0</v>
      </c>
      <c r="S917" s="4">
        <v>0</v>
      </c>
      <c r="T917" s="5">
        <f t="shared" si="113"/>
        <v>0</v>
      </c>
      <c r="U917" s="14">
        <f t="shared" si="114"/>
        <v>0</v>
      </c>
    </row>
    <row r="918" spans="1:21" ht="15.75" x14ac:dyDescent="0.25">
      <c r="A918" s="6" t="s">
        <v>60</v>
      </c>
      <c r="B918" s="10" t="s">
        <v>24</v>
      </c>
      <c r="C918" s="2" t="s">
        <v>70</v>
      </c>
      <c r="D918" s="3">
        <v>507</v>
      </c>
      <c r="E918" s="3">
        <v>8207</v>
      </c>
      <c r="F918" s="38"/>
      <c r="G918" s="42">
        <v>38954357</v>
      </c>
      <c r="H918" s="45"/>
      <c r="I918" s="53">
        <f t="shared" si="109"/>
        <v>0</v>
      </c>
      <c r="J918" s="30">
        <v>287255</v>
      </c>
      <c r="K918" s="46"/>
      <c r="L918" s="56">
        <f t="shared" si="110"/>
        <v>0</v>
      </c>
      <c r="M918" s="8">
        <f t="shared" si="111"/>
        <v>0</v>
      </c>
      <c r="N918" s="35">
        <v>5.0299999999999997E-4</v>
      </c>
      <c r="O918" s="25">
        <f t="shared" si="115"/>
        <v>0</v>
      </c>
      <c r="P918" s="30">
        <v>3994243</v>
      </c>
      <c r="Q918" s="45"/>
      <c r="R918" s="50">
        <f t="shared" si="112"/>
        <v>0</v>
      </c>
      <c r="S918" s="4">
        <v>5.6400000000000005E-4</v>
      </c>
      <c r="T918" s="5">
        <f t="shared" si="113"/>
        <v>0</v>
      </c>
      <c r="U918" s="14">
        <f t="shared" si="114"/>
        <v>0</v>
      </c>
    </row>
    <row r="919" spans="1:21" ht="15.75" x14ac:dyDescent="0.25">
      <c r="A919" s="6" t="s">
        <v>60</v>
      </c>
      <c r="B919" s="10" t="s">
        <v>24</v>
      </c>
      <c r="C919" s="2" t="s">
        <v>80</v>
      </c>
      <c r="D919" s="3">
        <v>507</v>
      </c>
      <c r="E919" s="3">
        <v>8207</v>
      </c>
      <c r="F919" s="38"/>
      <c r="G919" s="42">
        <v>38954357</v>
      </c>
      <c r="H919" s="45"/>
      <c r="I919" s="53">
        <f t="shared" si="109"/>
        <v>0</v>
      </c>
      <c r="J919" s="30">
        <v>287255</v>
      </c>
      <c r="K919" s="46"/>
      <c r="L919" s="56">
        <f t="shared" si="110"/>
        <v>0</v>
      </c>
      <c r="M919" s="8">
        <f t="shared" si="111"/>
        <v>0</v>
      </c>
      <c r="N919" s="35">
        <v>8.4800000000000001E-4</v>
      </c>
      <c r="O919" s="25">
        <f t="shared" si="115"/>
        <v>0</v>
      </c>
      <c r="P919" s="30">
        <v>3994243</v>
      </c>
      <c r="Q919" s="45"/>
      <c r="R919" s="50">
        <f t="shared" si="112"/>
        <v>0</v>
      </c>
      <c r="S919" s="4">
        <v>9.2100000000000005E-4</v>
      </c>
      <c r="T919" s="5">
        <f t="shared" si="113"/>
        <v>0</v>
      </c>
      <c r="U919" s="14">
        <f t="shared" si="114"/>
        <v>0</v>
      </c>
    </row>
    <row r="920" spans="1:21" ht="15.75" x14ac:dyDescent="0.25">
      <c r="A920" s="6" t="s">
        <v>60</v>
      </c>
      <c r="B920" s="10" t="s">
        <v>24</v>
      </c>
      <c r="C920" s="2" t="s">
        <v>71</v>
      </c>
      <c r="D920" s="3">
        <v>507</v>
      </c>
      <c r="E920" s="3">
        <v>8207</v>
      </c>
      <c r="F920" s="38"/>
      <c r="G920" s="42">
        <v>38954357</v>
      </c>
      <c r="H920" s="45"/>
      <c r="I920" s="53">
        <f t="shared" si="109"/>
        <v>0</v>
      </c>
      <c r="J920" s="30">
        <v>287255</v>
      </c>
      <c r="K920" s="46"/>
      <c r="L920" s="56">
        <f t="shared" si="110"/>
        <v>0</v>
      </c>
      <c r="M920" s="8">
        <f t="shared" si="111"/>
        <v>0</v>
      </c>
      <c r="N920" s="35">
        <v>8.2000000000000001E-5</v>
      </c>
      <c r="O920" s="25">
        <f t="shared" si="115"/>
        <v>0</v>
      </c>
      <c r="P920" s="30">
        <v>3994243</v>
      </c>
      <c r="Q920" s="45"/>
      <c r="R920" s="50">
        <f t="shared" si="112"/>
        <v>0</v>
      </c>
      <c r="S920" s="4">
        <v>9.2E-5</v>
      </c>
      <c r="T920" s="5">
        <f t="shared" si="113"/>
        <v>0</v>
      </c>
      <c r="U920" s="14">
        <f t="shared" si="114"/>
        <v>0</v>
      </c>
    </row>
    <row r="921" spans="1:21" ht="15.75" x14ac:dyDescent="0.25">
      <c r="A921" s="6" t="s">
        <v>60</v>
      </c>
      <c r="B921" s="10" t="s">
        <v>24</v>
      </c>
      <c r="C921" s="2" t="s">
        <v>72</v>
      </c>
      <c r="D921" s="3">
        <v>507</v>
      </c>
      <c r="E921" s="3">
        <v>8207</v>
      </c>
      <c r="F921" s="38"/>
      <c r="G921" s="42">
        <v>38954357</v>
      </c>
      <c r="H921" s="45"/>
      <c r="I921" s="53">
        <f t="shared" si="109"/>
        <v>0</v>
      </c>
      <c r="J921" s="30">
        <v>287255</v>
      </c>
      <c r="K921" s="46"/>
      <c r="L921" s="56">
        <f t="shared" si="110"/>
        <v>0</v>
      </c>
      <c r="M921" s="8">
        <f t="shared" si="111"/>
        <v>0</v>
      </c>
      <c r="N921" s="35">
        <v>1.36E-4</v>
      </c>
      <c r="O921" s="25">
        <f t="shared" si="115"/>
        <v>0</v>
      </c>
      <c r="P921" s="30">
        <v>3994243</v>
      </c>
      <c r="Q921" s="45"/>
      <c r="R921" s="50">
        <f t="shared" si="112"/>
        <v>0</v>
      </c>
      <c r="S921" s="4">
        <v>1.35E-4</v>
      </c>
      <c r="T921" s="5">
        <f t="shared" si="113"/>
        <v>0</v>
      </c>
      <c r="U921" s="14">
        <f t="shared" si="114"/>
        <v>0</v>
      </c>
    </row>
    <row r="922" spans="1:21" ht="15.75" x14ac:dyDescent="0.25">
      <c r="A922" s="6" t="s">
        <v>60</v>
      </c>
      <c r="B922" s="10" t="s">
        <v>24</v>
      </c>
      <c r="C922" s="2" t="s">
        <v>73</v>
      </c>
      <c r="D922" s="3">
        <v>507</v>
      </c>
      <c r="E922" s="3">
        <v>8207</v>
      </c>
      <c r="F922" s="38"/>
      <c r="G922" s="42">
        <v>38954357</v>
      </c>
      <c r="H922" s="45"/>
      <c r="I922" s="53">
        <f t="shared" si="109"/>
        <v>0</v>
      </c>
      <c r="J922" s="30">
        <v>287255</v>
      </c>
      <c r="K922" s="46"/>
      <c r="L922" s="56">
        <f t="shared" si="110"/>
        <v>0</v>
      </c>
      <c r="M922" s="8">
        <f t="shared" si="111"/>
        <v>0</v>
      </c>
      <c r="N922" s="35">
        <v>1.2E-5</v>
      </c>
      <c r="O922" s="25">
        <f t="shared" si="115"/>
        <v>0</v>
      </c>
      <c r="P922" s="30">
        <v>3994243</v>
      </c>
      <c r="Q922" s="45"/>
      <c r="R922" s="50">
        <f t="shared" si="112"/>
        <v>0</v>
      </c>
      <c r="S922" s="4">
        <v>1.2E-5</v>
      </c>
      <c r="T922" s="5">
        <f t="shared" si="113"/>
        <v>0</v>
      </c>
      <c r="U922" s="14">
        <f t="shared" si="114"/>
        <v>0</v>
      </c>
    </row>
    <row r="923" spans="1:21" ht="15.75" x14ac:dyDescent="0.25">
      <c r="A923" s="6" t="s">
        <v>60</v>
      </c>
      <c r="B923" s="10" t="s">
        <v>24</v>
      </c>
      <c r="C923" s="2" t="s">
        <v>74</v>
      </c>
      <c r="D923" s="3">
        <v>507</v>
      </c>
      <c r="E923" s="3">
        <v>8207</v>
      </c>
      <c r="F923" s="38"/>
      <c r="G923" s="42">
        <v>38954357</v>
      </c>
      <c r="H923" s="45"/>
      <c r="I923" s="53">
        <f t="shared" si="109"/>
        <v>0</v>
      </c>
      <c r="J923" s="30">
        <v>287255</v>
      </c>
      <c r="K923" s="46"/>
      <c r="L923" s="56">
        <f t="shared" si="110"/>
        <v>0</v>
      </c>
      <c r="M923" s="8">
        <f t="shared" si="111"/>
        <v>0</v>
      </c>
      <c r="N923" s="35">
        <v>2.14E-4</v>
      </c>
      <c r="O923" s="25">
        <f t="shared" si="115"/>
        <v>0</v>
      </c>
      <c r="P923" s="30">
        <v>3994243</v>
      </c>
      <c r="Q923" s="45"/>
      <c r="R923" s="50">
        <f t="shared" si="112"/>
        <v>0</v>
      </c>
      <c r="S923" s="4">
        <v>2.4000000000000001E-4</v>
      </c>
      <c r="T923" s="5">
        <f t="shared" si="113"/>
        <v>0</v>
      </c>
      <c r="U923" s="14">
        <f t="shared" si="114"/>
        <v>0</v>
      </c>
    </row>
    <row r="924" spans="1:21" ht="15.75" x14ac:dyDescent="0.25">
      <c r="A924" s="6" t="s">
        <v>60</v>
      </c>
      <c r="B924" s="10" t="s">
        <v>24</v>
      </c>
      <c r="C924" s="2" t="s">
        <v>32</v>
      </c>
      <c r="D924" s="3">
        <v>507</v>
      </c>
      <c r="E924" s="3">
        <v>8207</v>
      </c>
      <c r="F924" s="38"/>
      <c r="G924" s="42">
        <v>38954357</v>
      </c>
      <c r="H924" s="45"/>
      <c r="I924" s="53">
        <f t="shared" si="109"/>
        <v>0</v>
      </c>
      <c r="J924" s="30">
        <v>287255</v>
      </c>
      <c r="K924" s="46"/>
      <c r="L924" s="56">
        <f t="shared" si="110"/>
        <v>0</v>
      </c>
      <c r="M924" s="8">
        <f t="shared" si="111"/>
        <v>0</v>
      </c>
      <c r="N924" s="35">
        <v>0</v>
      </c>
      <c r="O924" s="25">
        <f t="shared" si="115"/>
        <v>0</v>
      </c>
      <c r="P924" s="30">
        <v>3994243</v>
      </c>
      <c r="Q924" s="45"/>
      <c r="R924" s="50">
        <f t="shared" si="112"/>
        <v>0</v>
      </c>
      <c r="S924" s="4">
        <v>0</v>
      </c>
      <c r="T924" s="5">
        <f t="shared" si="113"/>
        <v>0</v>
      </c>
      <c r="U924" s="14">
        <f t="shared" si="114"/>
        <v>0</v>
      </c>
    </row>
    <row r="925" spans="1:21" ht="15.75" x14ac:dyDescent="0.25">
      <c r="A925" s="6" t="s">
        <v>60</v>
      </c>
      <c r="B925" s="10" t="s">
        <v>24</v>
      </c>
      <c r="C925" s="2" t="s">
        <v>42</v>
      </c>
      <c r="D925" s="3">
        <v>507</v>
      </c>
      <c r="E925" s="3">
        <v>8207</v>
      </c>
      <c r="F925" s="38"/>
      <c r="G925" s="42">
        <v>38954357</v>
      </c>
      <c r="H925" s="45"/>
      <c r="I925" s="53">
        <f t="shared" si="109"/>
        <v>0</v>
      </c>
      <c r="J925" s="30">
        <v>287255</v>
      </c>
      <c r="K925" s="46"/>
      <c r="L925" s="56">
        <f t="shared" si="110"/>
        <v>0</v>
      </c>
      <c r="M925" s="8">
        <f t="shared" si="111"/>
        <v>0</v>
      </c>
      <c r="N925" s="35">
        <v>0</v>
      </c>
      <c r="O925" s="25">
        <f t="shared" si="115"/>
        <v>0</v>
      </c>
      <c r="P925" s="30">
        <v>3994243</v>
      </c>
      <c r="Q925" s="45"/>
      <c r="R925" s="50">
        <f t="shared" si="112"/>
        <v>0</v>
      </c>
      <c r="S925" s="4">
        <v>0</v>
      </c>
      <c r="T925" s="5">
        <f t="shared" si="113"/>
        <v>0</v>
      </c>
      <c r="U925" s="14">
        <f t="shared" si="114"/>
        <v>0</v>
      </c>
    </row>
    <row r="926" spans="1:21" ht="15.75" x14ac:dyDescent="0.25">
      <c r="A926" s="6" t="s">
        <v>60</v>
      </c>
      <c r="B926" s="10" t="s">
        <v>24</v>
      </c>
      <c r="C926" s="2" t="s">
        <v>37</v>
      </c>
      <c r="D926" s="3">
        <v>507</v>
      </c>
      <c r="E926" s="3">
        <v>8207</v>
      </c>
      <c r="F926" s="38"/>
      <c r="G926" s="42">
        <v>38954357</v>
      </c>
      <c r="H926" s="45"/>
      <c r="I926" s="53">
        <f t="shared" si="109"/>
        <v>0</v>
      </c>
      <c r="J926" s="30">
        <v>287255</v>
      </c>
      <c r="K926" s="46"/>
      <c r="L926" s="56">
        <f t="shared" si="110"/>
        <v>0</v>
      </c>
      <c r="M926" s="8">
        <f t="shared" si="111"/>
        <v>0</v>
      </c>
      <c r="N926" s="35">
        <v>2.1499999999999999E-4</v>
      </c>
      <c r="O926" s="25">
        <f t="shared" si="115"/>
        <v>0</v>
      </c>
      <c r="P926" s="30">
        <v>3994243</v>
      </c>
      <c r="Q926" s="45"/>
      <c r="R926" s="50">
        <f t="shared" si="112"/>
        <v>0</v>
      </c>
      <c r="S926" s="4">
        <v>2.41E-4</v>
      </c>
      <c r="T926" s="5">
        <f t="shared" si="113"/>
        <v>0</v>
      </c>
      <c r="U926" s="14">
        <f t="shared" si="114"/>
        <v>0</v>
      </c>
    </row>
    <row r="927" spans="1:21" ht="15.75" x14ac:dyDescent="0.25">
      <c r="A927" s="6" t="s">
        <v>60</v>
      </c>
      <c r="B927" s="10" t="s">
        <v>24</v>
      </c>
      <c r="C927" s="2" t="s">
        <v>43</v>
      </c>
      <c r="D927" s="3">
        <v>507</v>
      </c>
      <c r="E927" s="3">
        <v>8207</v>
      </c>
      <c r="F927" s="38"/>
      <c r="G927" s="42">
        <v>38954357</v>
      </c>
      <c r="H927" s="45"/>
      <c r="I927" s="53">
        <f t="shared" si="109"/>
        <v>0</v>
      </c>
      <c r="J927" s="30">
        <v>287255</v>
      </c>
      <c r="K927" s="46"/>
      <c r="L927" s="56">
        <f t="shared" si="110"/>
        <v>0</v>
      </c>
      <c r="M927" s="8">
        <f t="shared" si="111"/>
        <v>0</v>
      </c>
      <c r="N927" s="35">
        <v>0</v>
      </c>
      <c r="O927" s="25">
        <f t="shared" si="115"/>
        <v>0</v>
      </c>
      <c r="P927" s="30">
        <v>3994243</v>
      </c>
      <c r="Q927" s="45"/>
      <c r="R927" s="50">
        <f t="shared" si="112"/>
        <v>0</v>
      </c>
      <c r="S927" s="4">
        <v>0</v>
      </c>
      <c r="T927" s="5">
        <f t="shared" si="113"/>
        <v>0</v>
      </c>
      <c r="U927" s="14">
        <f t="shared" si="114"/>
        <v>0</v>
      </c>
    </row>
    <row r="928" spans="1:21" ht="15.75" x14ac:dyDescent="0.25">
      <c r="A928" s="6" t="s">
        <v>60</v>
      </c>
      <c r="B928" s="10" t="s">
        <v>24</v>
      </c>
      <c r="C928" s="2" t="s">
        <v>33</v>
      </c>
      <c r="D928" s="3">
        <v>507</v>
      </c>
      <c r="E928" s="3">
        <v>8207</v>
      </c>
      <c r="F928" s="38"/>
      <c r="G928" s="42">
        <v>38954357</v>
      </c>
      <c r="H928" s="45"/>
      <c r="I928" s="53">
        <f t="shared" si="109"/>
        <v>0</v>
      </c>
      <c r="J928" s="30">
        <v>287255</v>
      </c>
      <c r="K928" s="46"/>
      <c r="L928" s="56">
        <f t="shared" si="110"/>
        <v>0</v>
      </c>
      <c r="M928" s="8">
        <f t="shared" si="111"/>
        <v>0</v>
      </c>
      <c r="N928" s="35">
        <v>6.6000000000000005E-5</v>
      </c>
      <c r="O928" s="25">
        <f t="shared" si="115"/>
        <v>0</v>
      </c>
      <c r="P928" s="30">
        <v>3994243</v>
      </c>
      <c r="Q928" s="45"/>
      <c r="R928" s="50">
        <f t="shared" si="112"/>
        <v>0</v>
      </c>
      <c r="S928" s="4">
        <v>6.2000000000000003E-5</v>
      </c>
      <c r="T928" s="5">
        <f t="shared" si="113"/>
        <v>0</v>
      </c>
      <c r="U928" s="14">
        <f t="shared" si="114"/>
        <v>0</v>
      </c>
    </row>
    <row r="929" spans="1:21" ht="15.75" x14ac:dyDescent="0.25">
      <c r="A929" s="6" t="s">
        <v>60</v>
      </c>
      <c r="B929" s="10" t="s">
        <v>24</v>
      </c>
      <c r="C929" s="2" t="s">
        <v>187</v>
      </c>
      <c r="D929" s="3">
        <v>507</v>
      </c>
      <c r="E929" s="3">
        <v>8207</v>
      </c>
      <c r="F929" s="38"/>
      <c r="G929" s="42">
        <v>38954357</v>
      </c>
      <c r="H929" s="45"/>
      <c r="I929" s="53">
        <f t="shared" si="109"/>
        <v>0</v>
      </c>
      <c r="J929" s="30">
        <v>287255</v>
      </c>
      <c r="K929" s="46"/>
      <c r="L929" s="56">
        <f t="shared" si="110"/>
        <v>0</v>
      </c>
      <c r="M929" s="8">
        <f t="shared" si="111"/>
        <v>0</v>
      </c>
      <c r="N929" s="35">
        <v>4.6E-5</v>
      </c>
      <c r="O929" s="25">
        <f t="shared" si="115"/>
        <v>0</v>
      </c>
      <c r="P929" s="30">
        <v>3994243</v>
      </c>
      <c r="Q929" s="45"/>
      <c r="R929" s="50">
        <f t="shared" si="112"/>
        <v>0</v>
      </c>
      <c r="S929" s="4">
        <v>2.5999999999999998E-5</v>
      </c>
      <c r="T929" s="5">
        <f t="shared" si="113"/>
        <v>0</v>
      </c>
      <c r="U929" s="14">
        <f t="shared" si="114"/>
        <v>0</v>
      </c>
    </row>
    <row r="930" spans="1:21" ht="15.75" x14ac:dyDescent="0.25">
      <c r="A930" s="6" t="s">
        <v>60</v>
      </c>
      <c r="B930" s="10" t="s">
        <v>24</v>
      </c>
      <c r="C930" s="2" t="s">
        <v>64</v>
      </c>
      <c r="D930" s="3">
        <v>508</v>
      </c>
      <c r="E930" s="3">
        <v>8207</v>
      </c>
      <c r="F930" s="38"/>
      <c r="G930" s="42">
        <v>0</v>
      </c>
      <c r="H930" s="45"/>
      <c r="I930" s="53">
        <f t="shared" si="109"/>
        <v>0</v>
      </c>
      <c r="J930" s="30">
        <v>6889436</v>
      </c>
      <c r="K930" s="46"/>
      <c r="L930" s="56">
        <f t="shared" si="110"/>
        <v>0</v>
      </c>
      <c r="M930" s="8">
        <f t="shared" si="111"/>
        <v>0</v>
      </c>
      <c r="N930" s="35">
        <v>1.4239999999999999E-3</v>
      </c>
      <c r="O930" s="25">
        <f t="shared" si="115"/>
        <v>0</v>
      </c>
      <c r="P930" s="30">
        <v>0</v>
      </c>
      <c r="Q930" s="45"/>
      <c r="R930" s="50">
        <f t="shared" si="112"/>
        <v>0</v>
      </c>
      <c r="S930" s="4">
        <v>1.72E-3</v>
      </c>
      <c r="T930" s="5">
        <f t="shared" si="113"/>
        <v>0</v>
      </c>
      <c r="U930" s="14">
        <f t="shared" si="114"/>
        <v>0</v>
      </c>
    </row>
    <row r="931" spans="1:21" ht="15.75" x14ac:dyDescent="0.25">
      <c r="A931" s="6" t="s">
        <v>60</v>
      </c>
      <c r="B931" s="10" t="s">
        <v>24</v>
      </c>
      <c r="C931" s="2" t="s">
        <v>65</v>
      </c>
      <c r="D931" s="3">
        <v>508</v>
      </c>
      <c r="E931" s="3">
        <v>8207</v>
      </c>
      <c r="F931" s="38"/>
      <c r="G931" s="42">
        <v>0</v>
      </c>
      <c r="H931" s="45"/>
      <c r="I931" s="53">
        <f t="shared" si="109"/>
        <v>0</v>
      </c>
      <c r="J931" s="30">
        <v>6889436</v>
      </c>
      <c r="K931" s="46"/>
      <c r="L931" s="56">
        <f t="shared" si="110"/>
        <v>0</v>
      </c>
      <c r="M931" s="8">
        <f t="shared" si="111"/>
        <v>0</v>
      </c>
      <c r="N931" s="35">
        <v>1.4100000000000001E-4</v>
      </c>
      <c r="O931" s="25">
        <f t="shared" si="115"/>
        <v>0</v>
      </c>
      <c r="P931" s="30">
        <v>0</v>
      </c>
      <c r="Q931" s="45"/>
      <c r="R931" s="50">
        <f t="shared" si="112"/>
        <v>0</v>
      </c>
      <c r="S931" s="4">
        <v>1.85E-4</v>
      </c>
      <c r="T931" s="5">
        <f t="shared" si="113"/>
        <v>0</v>
      </c>
      <c r="U931" s="14">
        <f t="shared" si="114"/>
        <v>0</v>
      </c>
    </row>
    <row r="932" spans="1:21" ht="15.75" x14ac:dyDescent="0.25">
      <c r="A932" s="6" t="s">
        <v>60</v>
      </c>
      <c r="B932" s="10" t="s">
        <v>24</v>
      </c>
      <c r="C932" s="2" t="s">
        <v>66</v>
      </c>
      <c r="D932" s="3">
        <v>508</v>
      </c>
      <c r="E932" s="3">
        <v>8207</v>
      </c>
      <c r="F932" s="38"/>
      <c r="G932" s="42">
        <v>0</v>
      </c>
      <c r="H932" s="45"/>
      <c r="I932" s="53">
        <f t="shared" si="109"/>
        <v>0</v>
      </c>
      <c r="J932" s="30">
        <v>6889436</v>
      </c>
      <c r="K932" s="46"/>
      <c r="L932" s="56">
        <f t="shared" si="110"/>
        <v>0</v>
      </c>
      <c r="M932" s="8">
        <f t="shared" si="111"/>
        <v>0</v>
      </c>
      <c r="N932" s="35">
        <v>4.7399999999999997E-4</v>
      </c>
      <c r="O932" s="25">
        <f t="shared" si="115"/>
        <v>0</v>
      </c>
      <c r="P932" s="30">
        <v>0</v>
      </c>
      <c r="Q932" s="45"/>
      <c r="R932" s="50">
        <f t="shared" si="112"/>
        <v>0</v>
      </c>
      <c r="S932" s="4">
        <v>4.5800000000000002E-4</v>
      </c>
      <c r="T932" s="5">
        <f t="shared" si="113"/>
        <v>0</v>
      </c>
      <c r="U932" s="14">
        <f t="shared" si="114"/>
        <v>0</v>
      </c>
    </row>
    <row r="933" spans="1:21" ht="15.75" x14ac:dyDescent="0.25">
      <c r="A933" s="6" t="s">
        <v>60</v>
      </c>
      <c r="B933" s="10" t="s">
        <v>24</v>
      </c>
      <c r="C933" s="2" t="s">
        <v>78</v>
      </c>
      <c r="D933" s="3">
        <v>508</v>
      </c>
      <c r="E933" s="3">
        <v>8207</v>
      </c>
      <c r="F933" s="38"/>
      <c r="G933" s="42">
        <v>0</v>
      </c>
      <c r="H933" s="45"/>
      <c r="I933" s="53">
        <f t="shared" si="109"/>
        <v>0</v>
      </c>
      <c r="J933" s="30">
        <v>6889436</v>
      </c>
      <c r="K933" s="46"/>
      <c r="L933" s="56">
        <f t="shared" si="110"/>
        <v>0</v>
      </c>
      <c r="M933" s="8">
        <f t="shared" si="111"/>
        <v>0</v>
      </c>
      <c r="N933" s="35">
        <v>5.4999999999999997E-3</v>
      </c>
      <c r="O933" s="25">
        <f t="shared" si="115"/>
        <v>0</v>
      </c>
      <c r="P933" s="30">
        <v>0</v>
      </c>
      <c r="Q933" s="45"/>
      <c r="R933" s="50">
        <f t="shared" si="112"/>
        <v>0</v>
      </c>
      <c r="S933" s="4">
        <v>5.8060000000000004E-3</v>
      </c>
      <c r="T933" s="5">
        <f t="shared" si="113"/>
        <v>0</v>
      </c>
      <c r="U933" s="14">
        <f t="shared" si="114"/>
        <v>0</v>
      </c>
    </row>
    <row r="934" spans="1:21" ht="15.75" x14ac:dyDescent="0.25">
      <c r="A934" s="6" t="s">
        <v>60</v>
      </c>
      <c r="B934" s="10" t="s">
        <v>24</v>
      </c>
      <c r="C934" s="2" t="s">
        <v>67</v>
      </c>
      <c r="D934" s="3">
        <v>508</v>
      </c>
      <c r="E934" s="3">
        <v>8207</v>
      </c>
      <c r="F934" s="38"/>
      <c r="G934" s="42">
        <v>0</v>
      </c>
      <c r="H934" s="45"/>
      <c r="I934" s="53">
        <f t="shared" si="109"/>
        <v>0</v>
      </c>
      <c r="J934" s="30">
        <v>6889436</v>
      </c>
      <c r="K934" s="46"/>
      <c r="L934" s="56">
        <f t="shared" si="110"/>
        <v>0</v>
      </c>
      <c r="M934" s="8">
        <f t="shared" si="111"/>
        <v>0</v>
      </c>
      <c r="N934" s="35">
        <v>0</v>
      </c>
      <c r="O934" s="25">
        <f t="shared" si="115"/>
        <v>0</v>
      </c>
      <c r="P934" s="30">
        <v>0</v>
      </c>
      <c r="Q934" s="45"/>
      <c r="R934" s="50">
        <f t="shared" si="112"/>
        <v>0</v>
      </c>
      <c r="S934" s="4">
        <v>0</v>
      </c>
      <c r="T934" s="5">
        <f t="shared" si="113"/>
        <v>0</v>
      </c>
      <c r="U934" s="14">
        <f t="shared" si="114"/>
        <v>0</v>
      </c>
    </row>
    <row r="935" spans="1:21" ht="15.75" x14ac:dyDescent="0.25">
      <c r="A935" s="6" t="s">
        <v>60</v>
      </c>
      <c r="B935" s="10" t="s">
        <v>24</v>
      </c>
      <c r="C935" s="2" t="s">
        <v>68</v>
      </c>
      <c r="D935" s="3">
        <v>508</v>
      </c>
      <c r="E935" s="3">
        <v>8207</v>
      </c>
      <c r="F935" s="38"/>
      <c r="G935" s="42">
        <v>0</v>
      </c>
      <c r="H935" s="45"/>
      <c r="I935" s="53">
        <f t="shared" si="109"/>
        <v>0</v>
      </c>
      <c r="J935" s="30">
        <v>6889436</v>
      </c>
      <c r="K935" s="46"/>
      <c r="L935" s="56">
        <f t="shared" si="110"/>
        <v>0</v>
      </c>
      <c r="M935" s="8">
        <f t="shared" si="111"/>
        <v>0</v>
      </c>
      <c r="N935" s="35">
        <v>8.3999999999999995E-5</v>
      </c>
      <c r="O935" s="25">
        <f t="shared" si="115"/>
        <v>0</v>
      </c>
      <c r="P935" s="30">
        <v>0</v>
      </c>
      <c r="Q935" s="45"/>
      <c r="R935" s="50">
        <f t="shared" si="112"/>
        <v>0</v>
      </c>
      <c r="S935" s="4">
        <v>9.3999999999999994E-5</v>
      </c>
      <c r="T935" s="5">
        <f t="shared" si="113"/>
        <v>0</v>
      </c>
      <c r="U935" s="14">
        <f t="shared" si="114"/>
        <v>0</v>
      </c>
    </row>
    <row r="936" spans="1:21" ht="15.75" x14ac:dyDescent="0.25">
      <c r="A936" s="6" t="s">
        <v>60</v>
      </c>
      <c r="B936" s="10" t="s">
        <v>24</v>
      </c>
      <c r="C936" s="2" t="s">
        <v>69</v>
      </c>
      <c r="D936" s="3">
        <v>508</v>
      </c>
      <c r="E936" s="3">
        <v>8207</v>
      </c>
      <c r="F936" s="38"/>
      <c r="G936" s="42">
        <v>0</v>
      </c>
      <c r="H936" s="45"/>
      <c r="I936" s="53">
        <f t="shared" si="109"/>
        <v>0</v>
      </c>
      <c r="J936" s="30">
        <v>6889436</v>
      </c>
      <c r="K936" s="46"/>
      <c r="L936" s="56">
        <f t="shared" si="110"/>
        <v>0</v>
      </c>
      <c r="M936" s="8">
        <f t="shared" si="111"/>
        <v>0</v>
      </c>
      <c r="N936" s="35">
        <v>1.3200000000000001E-4</v>
      </c>
      <c r="O936" s="25">
        <f t="shared" si="115"/>
        <v>0</v>
      </c>
      <c r="P936" s="30">
        <v>0</v>
      </c>
      <c r="Q936" s="45"/>
      <c r="R936" s="50">
        <f t="shared" si="112"/>
        <v>0</v>
      </c>
      <c r="S936" s="4">
        <v>1.46E-4</v>
      </c>
      <c r="T936" s="5">
        <f t="shared" si="113"/>
        <v>0</v>
      </c>
      <c r="U936" s="14">
        <f t="shared" si="114"/>
        <v>0</v>
      </c>
    </row>
    <row r="937" spans="1:21" ht="15.75" x14ac:dyDescent="0.25">
      <c r="A937" s="6" t="s">
        <v>60</v>
      </c>
      <c r="B937" s="10" t="s">
        <v>24</v>
      </c>
      <c r="C937" s="2" t="s">
        <v>79</v>
      </c>
      <c r="D937" s="3">
        <v>508</v>
      </c>
      <c r="E937" s="3">
        <v>8207</v>
      </c>
      <c r="F937" s="38"/>
      <c r="G937" s="42">
        <v>0</v>
      </c>
      <c r="H937" s="45"/>
      <c r="I937" s="53">
        <f t="shared" si="109"/>
        <v>0</v>
      </c>
      <c r="J937" s="30">
        <v>6889436</v>
      </c>
      <c r="K937" s="46"/>
      <c r="L937" s="56">
        <f t="shared" si="110"/>
        <v>0</v>
      </c>
      <c r="M937" s="8">
        <f t="shared" si="111"/>
        <v>0</v>
      </c>
      <c r="N937" s="35">
        <v>0</v>
      </c>
      <c r="O937" s="25">
        <f t="shared" si="115"/>
        <v>0</v>
      </c>
      <c r="P937" s="30">
        <v>0</v>
      </c>
      <c r="Q937" s="45"/>
      <c r="R937" s="50">
        <f t="shared" si="112"/>
        <v>0</v>
      </c>
      <c r="S937" s="4">
        <v>0</v>
      </c>
      <c r="T937" s="5">
        <f t="shared" si="113"/>
        <v>0</v>
      </c>
      <c r="U937" s="14">
        <f t="shared" si="114"/>
        <v>0</v>
      </c>
    </row>
    <row r="938" spans="1:21" ht="15.75" x14ac:dyDescent="0.25">
      <c r="A938" s="6" t="s">
        <v>60</v>
      </c>
      <c r="B938" s="10" t="s">
        <v>24</v>
      </c>
      <c r="C938" s="2" t="s">
        <v>70</v>
      </c>
      <c r="D938" s="3">
        <v>508</v>
      </c>
      <c r="E938" s="3">
        <v>8207</v>
      </c>
      <c r="F938" s="38"/>
      <c r="G938" s="42">
        <v>0</v>
      </c>
      <c r="H938" s="45"/>
      <c r="I938" s="53">
        <f t="shared" si="109"/>
        <v>0</v>
      </c>
      <c r="J938" s="30">
        <v>6889436</v>
      </c>
      <c r="K938" s="46"/>
      <c r="L938" s="56">
        <f t="shared" si="110"/>
        <v>0</v>
      </c>
      <c r="M938" s="8">
        <f t="shared" si="111"/>
        <v>0</v>
      </c>
      <c r="N938" s="35">
        <v>5.0299999999999997E-4</v>
      </c>
      <c r="O938" s="25">
        <f t="shared" si="115"/>
        <v>0</v>
      </c>
      <c r="P938" s="30">
        <v>0</v>
      </c>
      <c r="Q938" s="45"/>
      <c r="R938" s="50">
        <f t="shared" si="112"/>
        <v>0</v>
      </c>
      <c r="S938" s="4">
        <v>5.6400000000000005E-4</v>
      </c>
      <c r="T938" s="5">
        <f t="shared" si="113"/>
        <v>0</v>
      </c>
      <c r="U938" s="14">
        <f t="shared" si="114"/>
        <v>0</v>
      </c>
    </row>
    <row r="939" spans="1:21" ht="15.75" x14ac:dyDescent="0.25">
      <c r="A939" s="6" t="s">
        <v>60</v>
      </c>
      <c r="B939" s="10" t="s">
        <v>24</v>
      </c>
      <c r="C939" s="2" t="s">
        <v>80</v>
      </c>
      <c r="D939" s="3">
        <v>508</v>
      </c>
      <c r="E939" s="3">
        <v>8207</v>
      </c>
      <c r="F939" s="38"/>
      <c r="G939" s="42">
        <v>0</v>
      </c>
      <c r="H939" s="45"/>
      <c r="I939" s="53">
        <f t="shared" si="109"/>
        <v>0</v>
      </c>
      <c r="J939" s="30">
        <v>6889436</v>
      </c>
      <c r="K939" s="46"/>
      <c r="L939" s="56">
        <f t="shared" si="110"/>
        <v>0</v>
      </c>
      <c r="M939" s="8">
        <f t="shared" si="111"/>
        <v>0</v>
      </c>
      <c r="N939" s="35">
        <v>8.4800000000000001E-4</v>
      </c>
      <c r="O939" s="25">
        <f t="shared" si="115"/>
        <v>0</v>
      </c>
      <c r="P939" s="30">
        <v>0</v>
      </c>
      <c r="Q939" s="45"/>
      <c r="R939" s="50">
        <f t="shared" si="112"/>
        <v>0</v>
      </c>
      <c r="S939" s="4">
        <v>9.2100000000000005E-4</v>
      </c>
      <c r="T939" s="5">
        <f t="shared" si="113"/>
        <v>0</v>
      </c>
      <c r="U939" s="14">
        <f t="shared" si="114"/>
        <v>0</v>
      </c>
    </row>
    <row r="940" spans="1:21" ht="15.75" x14ac:dyDescent="0.25">
      <c r="A940" s="6" t="s">
        <v>60</v>
      </c>
      <c r="B940" s="10" t="s">
        <v>24</v>
      </c>
      <c r="C940" s="2" t="s">
        <v>71</v>
      </c>
      <c r="D940" s="3">
        <v>508</v>
      </c>
      <c r="E940" s="3">
        <v>8207</v>
      </c>
      <c r="F940" s="38"/>
      <c r="G940" s="42">
        <v>0</v>
      </c>
      <c r="H940" s="45"/>
      <c r="I940" s="53">
        <f t="shared" si="109"/>
        <v>0</v>
      </c>
      <c r="J940" s="30">
        <v>6889436</v>
      </c>
      <c r="K940" s="46"/>
      <c r="L940" s="56">
        <f t="shared" si="110"/>
        <v>0</v>
      </c>
      <c r="M940" s="8">
        <f t="shared" si="111"/>
        <v>0</v>
      </c>
      <c r="N940" s="35">
        <v>8.2000000000000001E-5</v>
      </c>
      <c r="O940" s="25">
        <f t="shared" si="115"/>
        <v>0</v>
      </c>
      <c r="P940" s="30">
        <v>0</v>
      </c>
      <c r="Q940" s="45"/>
      <c r="R940" s="50">
        <f t="shared" si="112"/>
        <v>0</v>
      </c>
      <c r="S940" s="4">
        <v>9.2E-5</v>
      </c>
      <c r="T940" s="5">
        <f t="shared" si="113"/>
        <v>0</v>
      </c>
      <c r="U940" s="14">
        <f t="shared" si="114"/>
        <v>0</v>
      </c>
    </row>
    <row r="941" spans="1:21" ht="15.75" x14ac:dyDescent="0.25">
      <c r="A941" s="6" t="s">
        <v>60</v>
      </c>
      <c r="B941" s="10" t="s">
        <v>24</v>
      </c>
      <c r="C941" s="2" t="s">
        <v>72</v>
      </c>
      <c r="D941" s="3">
        <v>508</v>
      </c>
      <c r="E941" s="3">
        <v>8207</v>
      </c>
      <c r="F941" s="38"/>
      <c r="G941" s="42">
        <v>0</v>
      </c>
      <c r="H941" s="45"/>
      <c r="I941" s="53">
        <f t="shared" si="109"/>
        <v>0</v>
      </c>
      <c r="J941" s="30">
        <v>6889436</v>
      </c>
      <c r="K941" s="46"/>
      <c r="L941" s="56">
        <f t="shared" si="110"/>
        <v>0</v>
      </c>
      <c r="M941" s="8">
        <f t="shared" si="111"/>
        <v>0</v>
      </c>
      <c r="N941" s="35">
        <v>1.36E-4</v>
      </c>
      <c r="O941" s="25">
        <f t="shared" si="115"/>
        <v>0</v>
      </c>
      <c r="P941" s="30">
        <v>0</v>
      </c>
      <c r="Q941" s="45"/>
      <c r="R941" s="50">
        <f t="shared" si="112"/>
        <v>0</v>
      </c>
      <c r="S941" s="4">
        <v>1.35E-4</v>
      </c>
      <c r="T941" s="5">
        <f t="shared" si="113"/>
        <v>0</v>
      </c>
      <c r="U941" s="14">
        <f t="shared" si="114"/>
        <v>0</v>
      </c>
    </row>
    <row r="942" spans="1:21" ht="15.75" x14ac:dyDescent="0.25">
      <c r="A942" s="6" t="s">
        <v>60</v>
      </c>
      <c r="B942" s="10" t="s">
        <v>24</v>
      </c>
      <c r="C942" s="2" t="s">
        <v>73</v>
      </c>
      <c r="D942" s="3">
        <v>508</v>
      </c>
      <c r="E942" s="3">
        <v>8207</v>
      </c>
      <c r="F942" s="38"/>
      <c r="G942" s="42">
        <v>0</v>
      </c>
      <c r="H942" s="45"/>
      <c r="I942" s="53">
        <f t="shared" si="109"/>
        <v>0</v>
      </c>
      <c r="J942" s="30">
        <v>6889436</v>
      </c>
      <c r="K942" s="46"/>
      <c r="L942" s="56">
        <f t="shared" si="110"/>
        <v>0</v>
      </c>
      <c r="M942" s="8">
        <f t="shared" si="111"/>
        <v>0</v>
      </c>
      <c r="N942" s="35">
        <v>1.2E-5</v>
      </c>
      <c r="O942" s="25">
        <f t="shared" si="115"/>
        <v>0</v>
      </c>
      <c r="P942" s="30">
        <v>0</v>
      </c>
      <c r="Q942" s="45"/>
      <c r="R942" s="50">
        <f t="shared" si="112"/>
        <v>0</v>
      </c>
      <c r="S942" s="4">
        <v>1.2E-5</v>
      </c>
      <c r="T942" s="5">
        <f t="shared" si="113"/>
        <v>0</v>
      </c>
      <c r="U942" s="14">
        <f t="shared" si="114"/>
        <v>0</v>
      </c>
    </row>
    <row r="943" spans="1:21" ht="15.75" x14ac:dyDescent="0.25">
      <c r="A943" s="6" t="s">
        <v>60</v>
      </c>
      <c r="B943" s="10" t="s">
        <v>24</v>
      </c>
      <c r="C943" s="2" t="s">
        <v>74</v>
      </c>
      <c r="D943" s="3">
        <v>508</v>
      </c>
      <c r="E943" s="3">
        <v>8207</v>
      </c>
      <c r="F943" s="38"/>
      <c r="G943" s="42">
        <v>0</v>
      </c>
      <c r="H943" s="45"/>
      <c r="I943" s="53">
        <f t="shared" si="109"/>
        <v>0</v>
      </c>
      <c r="J943" s="30">
        <v>6889436</v>
      </c>
      <c r="K943" s="46"/>
      <c r="L943" s="56">
        <f t="shared" si="110"/>
        <v>0</v>
      </c>
      <c r="M943" s="8">
        <f t="shared" si="111"/>
        <v>0</v>
      </c>
      <c r="N943" s="35">
        <v>2.14E-4</v>
      </c>
      <c r="O943" s="25">
        <f t="shared" si="115"/>
        <v>0</v>
      </c>
      <c r="P943" s="30">
        <v>0</v>
      </c>
      <c r="Q943" s="45"/>
      <c r="R943" s="50">
        <f t="shared" si="112"/>
        <v>0</v>
      </c>
      <c r="S943" s="4">
        <v>2.4000000000000001E-4</v>
      </c>
      <c r="T943" s="5">
        <f t="shared" si="113"/>
        <v>0</v>
      </c>
      <c r="U943" s="14">
        <f t="shared" si="114"/>
        <v>0</v>
      </c>
    </row>
    <row r="944" spans="1:21" ht="15.75" x14ac:dyDescent="0.25">
      <c r="A944" s="6" t="s">
        <v>60</v>
      </c>
      <c r="B944" s="10" t="s">
        <v>24</v>
      </c>
      <c r="C944" s="2" t="s">
        <v>94</v>
      </c>
      <c r="D944" s="3">
        <v>508</v>
      </c>
      <c r="E944" s="3">
        <v>8207</v>
      </c>
      <c r="F944" s="38"/>
      <c r="G944" s="42">
        <v>0</v>
      </c>
      <c r="H944" s="45"/>
      <c r="I944" s="53">
        <f t="shared" si="109"/>
        <v>0</v>
      </c>
      <c r="J944" s="30">
        <v>6889436</v>
      </c>
      <c r="K944" s="46"/>
      <c r="L944" s="56">
        <f t="shared" si="110"/>
        <v>0</v>
      </c>
      <c r="M944" s="8">
        <f t="shared" si="111"/>
        <v>0</v>
      </c>
      <c r="N944" s="35">
        <v>0</v>
      </c>
      <c r="O944" s="25">
        <f t="shared" si="115"/>
        <v>0</v>
      </c>
      <c r="P944" s="30">
        <v>0</v>
      </c>
      <c r="Q944" s="45"/>
      <c r="R944" s="50">
        <f t="shared" si="112"/>
        <v>0</v>
      </c>
      <c r="S944" s="4">
        <v>0</v>
      </c>
      <c r="T944" s="5">
        <f t="shared" si="113"/>
        <v>0</v>
      </c>
      <c r="U944" s="14">
        <f t="shared" si="114"/>
        <v>0</v>
      </c>
    </row>
    <row r="945" spans="1:21" ht="15.75" x14ac:dyDescent="0.25">
      <c r="A945" s="6" t="s">
        <v>60</v>
      </c>
      <c r="B945" s="10" t="s">
        <v>24</v>
      </c>
      <c r="C945" s="2" t="s">
        <v>32</v>
      </c>
      <c r="D945" s="3">
        <v>508</v>
      </c>
      <c r="E945" s="3">
        <v>8207</v>
      </c>
      <c r="F945" s="38"/>
      <c r="G945" s="42">
        <v>0</v>
      </c>
      <c r="H945" s="45"/>
      <c r="I945" s="53">
        <f t="shared" si="109"/>
        <v>0</v>
      </c>
      <c r="J945" s="30">
        <v>6889436</v>
      </c>
      <c r="K945" s="46"/>
      <c r="L945" s="56">
        <f t="shared" si="110"/>
        <v>0</v>
      </c>
      <c r="M945" s="8">
        <f t="shared" si="111"/>
        <v>0</v>
      </c>
      <c r="N945" s="35">
        <v>0</v>
      </c>
      <c r="O945" s="25">
        <f t="shared" si="115"/>
        <v>0</v>
      </c>
      <c r="P945" s="30">
        <v>0</v>
      </c>
      <c r="Q945" s="45"/>
      <c r="R945" s="50">
        <f t="shared" si="112"/>
        <v>0</v>
      </c>
      <c r="S945" s="4">
        <v>0</v>
      </c>
      <c r="T945" s="5">
        <f t="shared" si="113"/>
        <v>0</v>
      </c>
      <c r="U945" s="14">
        <f t="shared" si="114"/>
        <v>0</v>
      </c>
    </row>
    <row r="946" spans="1:21" ht="15.75" x14ac:dyDescent="0.25">
      <c r="A946" s="6" t="s">
        <v>60</v>
      </c>
      <c r="B946" s="10" t="s">
        <v>24</v>
      </c>
      <c r="C946" s="2" t="s">
        <v>37</v>
      </c>
      <c r="D946" s="3">
        <v>508</v>
      </c>
      <c r="E946" s="3">
        <v>8207</v>
      </c>
      <c r="F946" s="38"/>
      <c r="G946" s="42">
        <v>0</v>
      </c>
      <c r="H946" s="45"/>
      <c r="I946" s="53">
        <f t="shared" si="109"/>
        <v>0</v>
      </c>
      <c r="J946" s="30">
        <v>6889436</v>
      </c>
      <c r="K946" s="46"/>
      <c r="L946" s="56">
        <f t="shared" si="110"/>
        <v>0</v>
      </c>
      <c r="M946" s="8">
        <f t="shared" si="111"/>
        <v>0</v>
      </c>
      <c r="N946" s="35">
        <v>2.1499999999999999E-4</v>
      </c>
      <c r="O946" s="25">
        <f t="shared" si="115"/>
        <v>0</v>
      </c>
      <c r="P946" s="30">
        <v>0</v>
      </c>
      <c r="Q946" s="45"/>
      <c r="R946" s="50">
        <f t="shared" si="112"/>
        <v>0</v>
      </c>
      <c r="S946" s="4">
        <v>2.41E-4</v>
      </c>
      <c r="T946" s="5">
        <f t="shared" si="113"/>
        <v>0</v>
      </c>
      <c r="U946" s="14">
        <f t="shared" si="114"/>
        <v>0</v>
      </c>
    </row>
    <row r="947" spans="1:21" ht="15.75" x14ac:dyDescent="0.25">
      <c r="A947" s="6" t="s">
        <v>60</v>
      </c>
      <c r="B947" s="10" t="s">
        <v>24</v>
      </c>
      <c r="C947" s="2" t="s">
        <v>43</v>
      </c>
      <c r="D947" s="3">
        <v>508</v>
      </c>
      <c r="E947" s="3">
        <v>8207</v>
      </c>
      <c r="F947" s="38"/>
      <c r="G947" s="42">
        <v>0</v>
      </c>
      <c r="H947" s="45"/>
      <c r="I947" s="53">
        <f t="shared" si="109"/>
        <v>0</v>
      </c>
      <c r="J947" s="30">
        <v>6889436</v>
      </c>
      <c r="K947" s="46"/>
      <c r="L947" s="56">
        <f t="shared" si="110"/>
        <v>0</v>
      </c>
      <c r="M947" s="8">
        <f t="shared" si="111"/>
        <v>0</v>
      </c>
      <c r="N947" s="35">
        <v>0</v>
      </c>
      <c r="O947" s="25">
        <f t="shared" si="115"/>
        <v>0</v>
      </c>
      <c r="P947" s="30">
        <v>0</v>
      </c>
      <c r="Q947" s="45"/>
      <c r="R947" s="50">
        <f t="shared" si="112"/>
        <v>0</v>
      </c>
      <c r="S947" s="4">
        <v>0</v>
      </c>
      <c r="T947" s="5">
        <f t="shared" si="113"/>
        <v>0</v>
      </c>
      <c r="U947" s="14">
        <f t="shared" si="114"/>
        <v>0</v>
      </c>
    </row>
    <row r="948" spans="1:21" ht="15.75" x14ac:dyDescent="0.25">
      <c r="A948" s="6" t="s">
        <v>60</v>
      </c>
      <c r="B948" s="10" t="s">
        <v>24</v>
      </c>
      <c r="C948" s="2" t="s">
        <v>33</v>
      </c>
      <c r="D948" s="3">
        <v>508</v>
      </c>
      <c r="E948" s="3">
        <v>8207</v>
      </c>
      <c r="F948" s="38"/>
      <c r="G948" s="42">
        <v>0</v>
      </c>
      <c r="H948" s="45"/>
      <c r="I948" s="53">
        <f t="shared" si="109"/>
        <v>0</v>
      </c>
      <c r="J948" s="30">
        <v>6889436</v>
      </c>
      <c r="K948" s="46"/>
      <c r="L948" s="56">
        <f t="shared" si="110"/>
        <v>0</v>
      </c>
      <c r="M948" s="8">
        <f t="shared" si="111"/>
        <v>0</v>
      </c>
      <c r="N948" s="35">
        <v>6.6000000000000005E-5</v>
      </c>
      <c r="O948" s="25">
        <f t="shared" si="115"/>
        <v>0</v>
      </c>
      <c r="P948" s="30">
        <v>0</v>
      </c>
      <c r="Q948" s="45"/>
      <c r="R948" s="50">
        <f t="shared" si="112"/>
        <v>0</v>
      </c>
      <c r="S948" s="4">
        <v>6.2000000000000003E-5</v>
      </c>
      <c r="T948" s="5">
        <f t="shared" si="113"/>
        <v>0</v>
      </c>
      <c r="U948" s="14">
        <f t="shared" si="114"/>
        <v>0</v>
      </c>
    </row>
    <row r="949" spans="1:21" ht="15.75" x14ac:dyDescent="0.25">
      <c r="A949" s="6" t="s">
        <v>60</v>
      </c>
      <c r="B949" s="10" t="s">
        <v>24</v>
      </c>
      <c r="C949" s="2" t="s">
        <v>187</v>
      </c>
      <c r="D949" s="3">
        <v>508</v>
      </c>
      <c r="E949" s="3">
        <v>8207</v>
      </c>
      <c r="F949" s="38"/>
      <c r="G949" s="42">
        <v>0</v>
      </c>
      <c r="H949" s="45"/>
      <c r="I949" s="53">
        <f t="shared" si="109"/>
        <v>0</v>
      </c>
      <c r="J949" s="30">
        <v>6889436</v>
      </c>
      <c r="K949" s="46"/>
      <c r="L949" s="56">
        <f t="shared" si="110"/>
        <v>0</v>
      </c>
      <c r="M949" s="8">
        <f t="shared" si="111"/>
        <v>0</v>
      </c>
      <c r="N949" s="35">
        <v>4.6E-5</v>
      </c>
      <c r="O949" s="25">
        <f t="shared" si="115"/>
        <v>0</v>
      </c>
      <c r="P949" s="30">
        <v>0</v>
      </c>
      <c r="Q949" s="45"/>
      <c r="R949" s="50">
        <f t="shared" si="112"/>
        <v>0</v>
      </c>
      <c r="S949" s="4">
        <v>2.5999999999999998E-5</v>
      </c>
      <c r="T949" s="5">
        <f t="shared" si="113"/>
        <v>0</v>
      </c>
      <c r="U949" s="14">
        <f t="shared" si="114"/>
        <v>0</v>
      </c>
    </row>
    <row r="950" spans="1:21" ht="15.75" x14ac:dyDescent="0.25">
      <c r="A950" s="6" t="s">
        <v>61</v>
      </c>
      <c r="B950" s="10" t="s">
        <v>106</v>
      </c>
      <c r="C950" s="2" t="s">
        <v>64</v>
      </c>
      <c r="D950" s="3">
        <v>254</v>
      </c>
      <c r="E950" s="3">
        <v>8054</v>
      </c>
      <c r="F950" s="38">
        <v>0.6</v>
      </c>
      <c r="G950" s="42">
        <v>43247410</v>
      </c>
      <c r="H950" s="45">
        <v>-636387</v>
      </c>
      <c r="I950" s="53">
        <f t="shared" si="109"/>
        <v>26330278.199999999</v>
      </c>
      <c r="J950" s="30">
        <v>94400</v>
      </c>
      <c r="K950" s="46"/>
      <c r="L950" s="56">
        <f t="shared" si="110"/>
        <v>56640</v>
      </c>
      <c r="M950" s="8">
        <f t="shared" si="111"/>
        <v>26386918.199999999</v>
      </c>
      <c r="N950" s="35">
        <v>1.4239999999999999E-3</v>
      </c>
      <c r="O950" s="25">
        <f t="shared" si="115"/>
        <v>37574.971516799997</v>
      </c>
      <c r="P950" s="30">
        <v>5108326</v>
      </c>
      <c r="Q950" s="45">
        <v>0</v>
      </c>
      <c r="R950" s="50">
        <f t="shared" si="112"/>
        <v>3064995.6</v>
      </c>
      <c r="S950" s="4">
        <v>1.72E-3</v>
      </c>
      <c r="T950" s="5">
        <f t="shared" si="113"/>
        <v>5271.7924320000002</v>
      </c>
      <c r="U950" s="14">
        <f t="shared" si="114"/>
        <v>42846.763948799999</v>
      </c>
    </row>
    <row r="951" spans="1:21" ht="15.75" x14ac:dyDescent="0.25">
      <c r="A951" s="6" t="s">
        <v>61</v>
      </c>
      <c r="B951" s="10" t="s">
        <v>106</v>
      </c>
      <c r="C951" s="2" t="s">
        <v>65</v>
      </c>
      <c r="D951" s="3">
        <v>254</v>
      </c>
      <c r="E951" s="3">
        <v>8054</v>
      </c>
      <c r="F951" s="38">
        <v>0.6</v>
      </c>
      <c r="G951" s="42">
        <v>43247410</v>
      </c>
      <c r="H951" s="45">
        <v>-636387</v>
      </c>
      <c r="I951" s="53">
        <f t="shared" si="109"/>
        <v>26330278.199999999</v>
      </c>
      <c r="J951" s="30">
        <v>94400</v>
      </c>
      <c r="K951" s="46"/>
      <c r="L951" s="56">
        <f t="shared" si="110"/>
        <v>56640</v>
      </c>
      <c r="M951" s="8">
        <f t="shared" si="111"/>
        <v>26386918.199999999</v>
      </c>
      <c r="N951" s="35">
        <v>1.4100000000000001E-4</v>
      </c>
      <c r="O951" s="25">
        <f t="shared" si="115"/>
        <v>3720.5554662000004</v>
      </c>
      <c r="P951" s="30">
        <v>5108326</v>
      </c>
      <c r="Q951" s="45">
        <v>0</v>
      </c>
      <c r="R951" s="50">
        <f t="shared" si="112"/>
        <v>3064995.6</v>
      </c>
      <c r="S951" s="4">
        <v>1.85E-4</v>
      </c>
      <c r="T951" s="5">
        <f t="shared" si="113"/>
        <v>567.02418599999999</v>
      </c>
      <c r="U951" s="14">
        <f t="shared" si="114"/>
        <v>4287.5796522000001</v>
      </c>
    </row>
    <row r="952" spans="1:21" ht="15.75" x14ac:dyDescent="0.25">
      <c r="A952" s="6" t="s">
        <v>61</v>
      </c>
      <c r="B952" s="10" t="s">
        <v>106</v>
      </c>
      <c r="C952" s="2" t="s">
        <v>66</v>
      </c>
      <c r="D952" s="3">
        <v>254</v>
      </c>
      <c r="E952" s="3">
        <v>8054</v>
      </c>
      <c r="F952" s="38">
        <v>0.6</v>
      </c>
      <c r="G952" s="42">
        <v>43247410</v>
      </c>
      <c r="H952" s="45">
        <v>-636387</v>
      </c>
      <c r="I952" s="53">
        <f t="shared" si="109"/>
        <v>26330278.199999999</v>
      </c>
      <c r="J952" s="30">
        <v>94400</v>
      </c>
      <c r="K952" s="46"/>
      <c r="L952" s="56">
        <f t="shared" si="110"/>
        <v>56640</v>
      </c>
      <c r="M952" s="8">
        <f t="shared" si="111"/>
        <v>26386918.199999999</v>
      </c>
      <c r="N952" s="35">
        <v>4.7399999999999997E-4</v>
      </c>
      <c r="O952" s="25">
        <f t="shared" si="115"/>
        <v>12507.399226799998</v>
      </c>
      <c r="P952" s="30">
        <v>5108326</v>
      </c>
      <c r="Q952" s="45">
        <v>0</v>
      </c>
      <c r="R952" s="50">
        <f t="shared" si="112"/>
        <v>3064995.6</v>
      </c>
      <c r="S952" s="4">
        <v>4.5800000000000002E-4</v>
      </c>
      <c r="T952" s="5">
        <f t="shared" si="113"/>
        <v>1403.7679848</v>
      </c>
      <c r="U952" s="14">
        <f t="shared" si="114"/>
        <v>13911.167211599999</v>
      </c>
    </row>
    <row r="953" spans="1:21" ht="15.75" x14ac:dyDescent="0.25">
      <c r="A953" s="6" t="s">
        <v>61</v>
      </c>
      <c r="B953" s="10" t="s">
        <v>106</v>
      </c>
      <c r="C953" s="2" t="s">
        <v>78</v>
      </c>
      <c r="D953" s="3">
        <v>254</v>
      </c>
      <c r="E953" s="3">
        <v>8054</v>
      </c>
      <c r="F953" s="38">
        <v>0.6</v>
      </c>
      <c r="G953" s="42">
        <v>43247410</v>
      </c>
      <c r="H953" s="45">
        <v>-636387</v>
      </c>
      <c r="I953" s="53">
        <f t="shared" si="109"/>
        <v>26330278.199999999</v>
      </c>
      <c r="J953" s="30">
        <v>94400</v>
      </c>
      <c r="K953" s="46"/>
      <c r="L953" s="56">
        <f t="shared" si="110"/>
        <v>56640</v>
      </c>
      <c r="M953" s="8">
        <f t="shared" si="111"/>
        <v>26386918.199999999</v>
      </c>
      <c r="N953" s="35">
        <v>5.4999999999999997E-3</v>
      </c>
      <c r="O953" s="25">
        <f t="shared" si="115"/>
        <v>145128.05009999999</v>
      </c>
      <c r="P953" s="30">
        <v>5108326</v>
      </c>
      <c r="Q953" s="45">
        <v>0</v>
      </c>
      <c r="R953" s="50">
        <f t="shared" si="112"/>
        <v>3064995.6</v>
      </c>
      <c r="S953" s="4">
        <v>5.8060000000000004E-3</v>
      </c>
      <c r="T953" s="5">
        <f t="shared" si="113"/>
        <v>17795.364453600003</v>
      </c>
      <c r="U953" s="14">
        <f t="shared" si="114"/>
        <v>162923.41455359999</v>
      </c>
    </row>
    <row r="954" spans="1:21" ht="15.75" x14ac:dyDescent="0.25">
      <c r="A954" s="6" t="s">
        <v>61</v>
      </c>
      <c r="B954" s="10" t="s">
        <v>106</v>
      </c>
      <c r="C954" s="2" t="s">
        <v>67</v>
      </c>
      <c r="D954" s="3">
        <v>254</v>
      </c>
      <c r="E954" s="3">
        <v>8054</v>
      </c>
      <c r="F954" s="38">
        <v>0.6</v>
      </c>
      <c r="G954" s="42">
        <v>43247410</v>
      </c>
      <c r="H954" s="45">
        <v>-636387</v>
      </c>
      <c r="I954" s="53">
        <f t="shared" si="109"/>
        <v>26330278.199999999</v>
      </c>
      <c r="J954" s="30">
        <v>94400</v>
      </c>
      <c r="K954" s="46"/>
      <c r="L954" s="56">
        <f t="shared" si="110"/>
        <v>56640</v>
      </c>
      <c r="M954" s="8">
        <f t="shared" si="111"/>
        <v>26386918.199999999</v>
      </c>
      <c r="N954" s="35">
        <v>0</v>
      </c>
      <c r="O954" s="25">
        <f t="shared" si="115"/>
        <v>0</v>
      </c>
      <c r="P954" s="30">
        <v>5108326</v>
      </c>
      <c r="Q954" s="45">
        <v>0</v>
      </c>
      <c r="R954" s="50">
        <f t="shared" si="112"/>
        <v>3064995.6</v>
      </c>
      <c r="S954" s="4">
        <v>0</v>
      </c>
      <c r="T954" s="5">
        <f t="shared" si="113"/>
        <v>0</v>
      </c>
      <c r="U954" s="14">
        <f t="shared" si="114"/>
        <v>0</v>
      </c>
    </row>
    <row r="955" spans="1:21" ht="15.75" x14ac:dyDescent="0.25">
      <c r="A955" s="6" t="s">
        <v>61</v>
      </c>
      <c r="B955" s="10" t="s">
        <v>106</v>
      </c>
      <c r="C955" s="2" t="s">
        <v>68</v>
      </c>
      <c r="D955" s="3">
        <v>254</v>
      </c>
      <c r="E955" s="3">
        <v>8054</v>
      </c>
      <c r="F955" s="38">
        <v>0.6</v>
      </c>
      <c r="G955" s="42">
        <v>43247410</v>
      </c>
      <c r="H955" s="45">
        <v>-636387</v>
      </c>
      <c r="I955" s="53">
        <f t="shared" si="109"/>
        <v>26330278.199999999</v>
      </c>
      <c r="J955" s="30">
        <v>94400</v>
      </c>
      <c r="K955" s="46"/>
      <c r="L955" s="56">
        <f t="shared" si="110"/>
        <v>56640</v>
      </c>
      <c r="M955" s="8">
        <f t="shared" si="111"/>
        <v>26386918.199999999</v>
      </c>
      <c r="N955" s="35">
        <v>8.3999999999999995E-5</v>
      </c>
      <c r="O955" s="25">
        <f t="shared" si="115"/>
        <v>2216.5011287999996</v>
      </c>
      <c r="P955" s="30">
        <v>5108326</v>
      </c>
      <c r="Q955" s="45">
        <v>0</v>
      </c>
      <c r="R955" s="50">
        <f t="shared" si="112"/>
        <v>3064995.6</v>
      </c>
      <c r="S955" s="4">
        <v>9.3999999999999994E-5</v>
      </c>
      <c r="T955" s="5">
        <f t="shared" si="113"/>
        <v>288.10958640000001</v>
      </c>
      <c r="U955" s="14">
        <f t="shared" si="114"/>
        <v>2504.6107151999995</v>
      </c>
    </row>
    <row r="956" spans="1:21" ht="15.75" x14ac:dyDescent="0.25">
      <c r="A956" s="6" t="s">
        <v>61</v>
      </c>
      <c r="B956" s="10" t="s">
        <v>106</v>
      </c>
      <c r="C956" s="2" t="s">
        <v>69</v>
      </c>
      <c r="D956" s="3">
        <v>254</v>
      </c>
      <c r="E956" s="3">
        <v>8054</v>
      </c>
      <c r="F956" s="38">
        <v>0.6</v>
      </c>
      <c r="G956" s="42">
        <v>43247410</v>
      </c>
      <c r="H956" s="45">
        <v>-636387</v>
      </c>
      <c r="I956" s="53">
        <f t="shared" si="109"/>
        <v>26330278.199999999</v>
      </c>
      <c r="J956" s="30">
        <v>94400</v>
      </c>
      <c r="K956" s="46"/>
      <c r="L956" s="56">
        <f t="shared" si="110"/>
        <v>56640</v>
      </c>
      <c r="M956" s="8">
        <f t="shared" si="111"/>
        <v>26386918.199999999</v>
      </c>
      <c r="N956" s="35">
        <v>1.3200000000000001E-4</v>
      </c>
      <c r="O956" s="25">
        <f t="shared" si="115"/>
        <v>3483.0732024000004</v>
      </c>
      <c r="P956" s="30">
        <v>5108326</v>
      </c>
      <c r="Q956" s="45">
        <v>0</v>
      </c>
      <c r="R956" s="50">
        <f t="shared" si="112"/>
        <v>3064995.6</v>
      </c>
      <c r="S956" s="4">
        <v>1.46E-4</v>
      </c>
      <c r="T956" s="5">
        <f t="shared" si="113"/>
        <v>447.48935760000001</v>
      </c>
      <c r="U956" s="14">
        <f t="shared" si="114"/>
        <v>3930.5625600000003</v>
      </c>
    </row>
    <row r="957" spans="1:21" ht="15.75" x14ac:dyDescent="0.25">
      <c r="A957" s="6" t="s">
        <v>61</v>
      </c>
      <c r="B957" s="10" t="s">
        <v>106</v>
      </c>
      <c r="C957" s="2" t="s">
        <v>104</v>
      </c>
      <c r="D957" s="3">
        <v>254</v>
      </c>
      <c r="E957" s="3">
        <v>8054</v>
      </c>
      <c r="F957" s="38">
        <v>0.6</v>
      </c>
      <c r="G957" s="42">
        <v>43247410</v>
      </c>
      <c r="H957" s="45">
        <v>-636387</v>
      </c>
      <c r="I957" s="53">
        <f t="shared" si="109"/>
        <v>26330278.199999999</v>
      </c>
      <c r="J957" s="30">
        <v>94400</v>
      </c>
      <c r="K957" s="46"/>
      <c r="L957" s="56">
        <f t="shared" si="110"/>
        <v>56640</v>
      </c>
      <c r="M957" s="8">
        <f t="shared" si="111"/>
        <v>26386918.199999999</v>
      </c>
      <c r="N957" s="35">
        <v>5.5999999999999999E-5</v>
      </c>
      <c r="O957" s="25">
        <f t="shared" si="115"/>
        <v>1477.6674192</v>
      </c>
      <c r="P957" s="30">
        <v>5108326</v>
      </c>
      <c r="Q957" s="45">
        <v>0</v>
      </c>
      <c r="R957" s="50">
        <f t="shared" si="112"/>
        <v>3064995.6</v>
      </c>
      <c r="S957" s="4">
        <v>6.3E-5</v>
      </c>
      <c r="T957" s="5">
        <f t="shared" si="113"/>
        <v>193.0947228</v>
      </c>
      <c r="U957" s="14">
        <f t="shared" si="114"/>
        <v>1670.762142</v>
      </c>
    </row>
    <row r="958" spans="1:21" ht="15.75" x14ac:dyDescent="0.25">
      <c r="A958" s="6" t="s">
        <v>61</v>
      </c>
      <c r="B958" s="10" t="s">
        <v>106</v>
      </c>
      <c r="C958" s="2" t="s">
        <v>103</v>
      </c>
      <c r="D958" s="3">
        <v>254</v>
      </c>
      <c r="E958" s="3">
        <v>8054</v>
      </c>
      <c r="F958" s="38">
        <v>0.6</v>
      </c>
      <c r="G958" s="42">
        <v>43247410</v>
      </c>
      <c r="H958" s="45">
        <v>-636387</v>
      </c>
      <c r="I958" s="53">
        <f t="shared" si="109"/>
        <v>26330278.199999999</v>
      </c>
      <c r="J958" s="30">
        <v>94400</v>
      </c>
      <c r="K958" s="46"/>
      <c r="L958" s="56">
        <f t="shared" si="110"/>
        <v>56640</v>
      </c>
      <c r="M958" s="8">
        <f t="shared" si="111"/>
        <v>26386918.199999999</v>
      </c>
      <c r="N958" s="35">
        <v>6.8199999999999999E-4</v>
      </c>
      <c r="O958" s="25">
        <f t="shared" si="115"/>
        <v>17995.878212399999</v>
      </c>
      <c r="P958" s="30">
        <v>5108326</v>
      </c>
      <c r="Q958" s="45">
        <v>0</v>
      </c>
      <c r="R958" s="50">
        <f t="shared" si="112"/>
        <v>3064995.6</v>
      </c>
      <c r="S958" s="4">
        <v>7.6900000000000004E-4</v>
      </c>
      <c r="T958" s="5">
        <f t="shared" si="113"/>
        <v>2356.9816164000003</v>
      </c>
      <c r="U958" s="14">
        <f t="shared" si="114"/>
        <v>20352.859828799999</v>
      </c>
    </row>
    <row r="959" spans="1:21" ht="15.75" x14ac:dyDescent="0.25">
      <c r="A959" s="6" t="s">
        <v>61</v>
      </c>
      <c r="B959" s="10" t="s">
        <v>106</v>
      </c>
      <c r="C959" s="2" t="s">
        <v>105</v>
      </c>
      <c r="D959" s="3">
        <v>254</v>
      </c>
      <c r="E959" s="3">
        <v>8054</v>
      </c>
      <c r="F959" s="38">
        <v>0.6</v>
      </c>
      <c r="G959" s="42">
        <v>43247410</v>
      </c>
      <c r="H959" s="45">
        <v>-636387</v>
      </c>
      <c r="I959" s="53">
        <f t="shared" si="109"/>
        <v>26330278.199999999</v>
      </c>
      <c r="J959" s="30">
        <v>94400</v>
      </c>
      <c r="K959" s="46"/>
      <c r="L959" s="56">
        <f t="shared" si="110"/>
        <v>56640</v>
      </c>
      <c r="M959" s="8">
        <f t="shared" si="111"/>
        <v>26386918.199999999</v>
      </c>
      <c r="N959" s="35">
        <v>1.7329999999999999E-3</v>
      </c>
      <c r="O959" s="25">
        <f t="shared" si="115"/>
        <v>45728.529240600001</v>
      </c>
      <c r="P959" s="30">
        <v>5108326</v>
      </c>
      <c r="Q959" s="45">
        <v>0</v>
      </c>
      <c r="R959" s="50">
        <f t="shared" si="112"/>
        <v>3064995.6</v>
      </c>
      <c r="S959" s="4">
        <v>1.9589999999999998E-3</v>
      </c>
      <c r="T959" s="5">
        <f t="shared" si="113"/>
        <v>6004.3263803999998</v>
      </c>
      <c r="U959" s="14">
        <f t="shared" si="114"/>
        <v>51732.855621000002</v>
      </c>
    </row>
    <row r="960" spans="1:21" ht="15.75" x14ac:dyDescent="0.25">
      <c r="A960" s="6" t="s">
        <v>61</v>
      </c>
      <c r="B960" s="10" t="s">
        <v>106</v>
      </c>
      <c r="C960" s="2" t="s">
        <v>71</v>
      </c>
      <c r="D960" s="3">
        <v>254</v>
      </c>
      <c r="E960" s="3">
        <v>8054</v>
      </c>
      <c r="F960" s="38">
        <v>0.6</v>
      </c>
      <c r="G960" s="42">
        <v>43247410</v>
      </c>
      <c r="H960" s="45">
        <v>-636387</v>
      </c>
      <c r="I960" s="53">
        <f t="shared" si="109"/>
        <v>26330278.199999999</v>
      </c>
      <c r="J960" s="30">
        <v>94400</v>
      </c>
      <c r="K960" s="46"/>
      <c r="L960" s="56">
        <f t="shared" si="110"/>
        <v>56640</v>
      </c>
      <c r="M960" s="8">
        <f t="shared" si="111"/>
        <v>26386918.199999999</v>
      </c>
      <c r="N960" s="35">
        <v>8.2000000000000001E-5</v>
      </c>
      <c r="O960" s="25">
        <f t="shared" si="115"/>
        <v>2163.7272923999999</v>
      </c>
      <c r="P960" s="30">
        <v>5108326</v>
      </c>
      <c r="Q960" s="45">
        <v>0</v>
      </c>
      <c r="R960" s="50">
        <f t="shared" si="112"/>
        <v>3064995.6</v>
      </c>
      <c r="S960" s="4">
        <v>9.2E-5</v>
      </c>
      <c r="T960" s="5">
        <f t="shared" si="113"/>
        <v>281.97959520000001</v>
      </c>
      <c r="U960" s="14">
        <f t="shared" si="114"/>
        <v>2445.7068875999998</v>
      </c>
    </row>
    <row r="961" spans="1:21" ht="15.75" x14ac:dyDescent="0.25">
      <c r="A961" s="6" t="s">
        <v>61</v>
      </c>
      <c r="B961" s="10" t="s">
        <v>106</v>
      </c>
      <c r="C961" s="2" t="s">
        <v>84</v>
      </c>
      <c r="D961" s="3">
        <v>254</v>
      </c>
      <c r="E961" s="3">
        <v>8054</v>
      </c>
      <c r="F961" s="38">
        <v>0.6</v>
      </c>
      <c r="G961" s="42">
        <v>43247410</v>
      </c>
      <c r="H961" s="45">
        <v>-636387</v>
      </c>
      <c r="I961" s="53">
        <f t="shared" si="109"/>
        <v>26330278.199999999</v>
      </c>
      <c r="J961" s="30">
        <v>94400</v>
      </c>
      <c r="K961" s="46"/>
      <c r="L961" s="56">
        <f t="shared" si="110"/>
        <v>56640</v>
      </c>
      <c r="M961" s="8">
        <f t="shared" si="111"/>
        <v>26386918.199999999</v>
      </c>
      <c r="N961" s="35">
        <v>0</v>
      </c>
      <c r="O961" s="25">
        <f t="shared" si="115"/>
        <v>0</v>
      </c>
      <c r="P961" s="30">
        <v>5108326</v>
      </c>
      <c r="Q961" s="45">
        <v>0</v>
      </c>
      <c r="R961" s="50">
        <f t="shared" si="112"/>
        <v>3064995.6</v>
      </c>
      <c r="S961" s="4">
        <v>0</v>
      </c>
      <c r="T961" s="5">
        <f t="shared" si="113"/>
        <v>0</v>
      </c>
      <c r="U961" s="14">
        <f t="shared" si="114"/>
        <v>0</v>
      </c>
    </row>
    <row r="962" spans="1:21" ht="15.75" x14ac:dyDescent="0.25">
      <c r="A962" s="6" t="s">
        <v>61</v>
      </c>
      <c r="B962" s="10" t="s">
        <v>106</v>
      </c>
      <c r="C962" s="2" t="s">
        <v>72</v>
      </c>
      <c r="D962" s="3">
        <v>254</v>
      </c>
      <c r="E962" s="3">
        <v>8054</v>
      </c>
      <c r="F962" s="38">
        <v>0.6</v>
      </c>
      <c r="G962" s="42">
        <v>43247410</v>
      </c>
      <c r="H962" s="45">
        <v>-636387</v>
      </c>
      <c r="I962" s="53">
        <f t="shared" si="109"/>
        <v>26330278.199999999</v>
      </c>
      <c r="J962" s="30">
        <v>94400</v>
      </c>
      <c r="K962" s="46"/>
      <c r="L962" s="56">
        <f t="shared" si="110"/>
        <v>56640</v>
      </c>
      <c r="M962" s="8">
        <f t="shared" si="111"/>
        <v>26386918.199999999</v>
      </c>
      <c r="N962" s="35">
        <v>1.36E-4</v>
      </c>
      <c r="O962" s="25">
        <f t="shared" si="115"/>
        <v>3588.6208751999998</v>
      </c>
      <c r="P962" s="30">
        <v>5108326</v>
      </c>
      <c r="Q962" s="45">
        <v>0</v>
      </c>
      <c r="R962" s="50">
        <f t="shared" si="112"/>
        <v>3064995.6</v>
      </c>
      <c r="S962" s="4">
        <v>1.35E-4</v>
      </c>
      <c r="T962" s="5">
        <f t="shared" si="113"/>
        <v>413.774406</v>
      </c>
      <c r="U962" s="14">
        <f t="shared" si="114"/>
        <v>4002.3952811999998</v>
      </c>
    </row>
    <row r="963" spans="1:21" ht="15.75" x14ac:dyDescent="0.25">
      <c r="A963" s="6" t="s">
        <v>61</v>
      </c>
      <c r="B963" s="10" t="s">
        <v>106</v>
      </c>
      <c r="C963" s="2" t="s">
        <v>73</v>
      </c>
      <c r="D963" s="3">
        <v>254</v>
      </c>
      <c r="E963" s="3">
        <v>8054</v>
      </c>
      <c r="F963" s="38">
        <v>0.6</v>
      </c>
      <c r="G963" s="42">
        <v>43247410</v>
      </c>
      <c r="H963" s="45">
        <v>-636387</v>
      </c>
      <c r="I963" s="53">
        <f t="shared" si="109"/>
        <v>26330278.199999999</v>
      </c>
      <c r="J963" s="30">
        <v>94400</v>
      </c>
      <c r="K963" s="46"/>
      <c r="L963" s="56">
        <f t="shared" si="110"/>
        <v>56640</v>
      </c>
      <c r="M963" s="8">
        <f t="shared" si="111"/>
        <v>26386918.199999999</v>
      </c>
      <c r="N963" s="35">
        <v>1.2E-5</v>
      </c>
      <c r="O963" s="25">
        <f t="shared" si="115"/>
        <v>316.64301840000002</v>
      </c>
      <c r="P963" s="30">
        <v>5108326</v>
      </c>
      <c r="Q963" s="45">
        <v>0</v>
      </c>
      <c r="R963" s="50">
        <f t="shared" si="112"/>
        <v>3064995.6</v>
      </c>
      <c r="S963" s="4">
        <v>1.2E-5</v>
      </c>
      <c r="T963" s="5">
        <f t="shared" si="113"/>
        <v>36.779947200000002</v>
      </c>
      <c r="U963" s="14">
        <f t="shared" si="114"/>
        <v>353.4229656</v>
      </c>
    </row>
    <row r="964" spans="1:21" ht="15.75" x14ac:dyDescent="0.25">
      <c r="A964" s="6" t="s">
        <v>61</v>
      </c>
      <c r="B964" s="10" t="s">
        <v>106</v>
      </c>
      <c r="C964" s="2" t="s">
        <v>74</v>
      </c>
      <c r="D964" s="3">
        <v>254</v>
      </c>
      <c r="E964" s="3">
        <v>8054</v>
      </c>
      <c r="F964" s="38">
        <v>0.6</v>
      </c>
      <c r="G964" s="42">
        <v>43247410</v>
      </c>
      <c r="H964" s="45">
        <v>-636387</v>
      </c>
      <c r="I964" s="53">
        <f t="shared" si="109"/>
        <v>26330278.199999999</v>
      </c>
      <c r="J964" s="30">
        <v>94400</v>
      </c>
      <c r="K964" s="46"/>
      <c r="L964" s="56">
        <f t="shared" si="110"/>
        <v>56640</v>
      </c>
      <c r="M964" s="8">
        <f t="shared" si="111"/>
        <v>26386918.199999999</v>
      </c>
      <c r="N964" s="35">
        <v>2.14E-4</v>
      </c>
      <c r="O964" s="25">
        <f t="shared" si="115"/>
        <v>5646.8004947999998</v>
      </c>
      <c r="P964" s="30">
        <v>5108326</v>
      </c>
      <c r="Q964" s="45">
        <v>0</v>
      </c>
      <c r="R964" s="50">
        <f t="shared" si="112"/>
        <v>3064995.6</v>
      </c>
      <c r="S964" s="4">
        <v>2.4000000000000001E-4</v>
      </c>
      <c r="T964" s="5">
        <f t="shared" si="113"/>
        <v>735.59894400000007</v>
      </c>
      <c r="U964" s="14">
        <f t="shared" si="114"/>
        <v>6382.3994388000001</v>
      </c>
    </row>
    <row r="965" spans="1:21" ht="15.75" x14ac:dyDescent="0.25">
      <c r="A965" s="6" t="s">
        <v>61</v>
      </c>
      <c r="B965" s="10" t="s">
        <v>106</v>
      </c>
      <c r="C965" s="2" t="s">
        <v>106</v>
      </c>
      <c r="D965" s="3">
        <v>254</v>
      </c>
      <c r="E965" s="3">
        <v>8054</v>
      </c>
      <c r="F965" s="38">
        <v>0.6</v>
      </c>
      <c r="G965" s="42">
        <v>43247410</v>
      </c>
      <c r="H965" s="45">
        <v>-636387</v>
      </c>
      <c r="I965" s="53">
        <f t="shared" si="109"/>
        <v>26330278.199999999</v>
      </c>
      <c r="J965" s="30">
        <v>94400</v>
      </c>
      <c r="K965" s="46"/>
      <c r="L965" s="56">
        <f t="shared" si="110"/>
        <v>56640</v>
      </c>
      <c r="M965" s="8">
        <f t="shared" si="111"/>
        <v>26386918.199999999</v>
      </c>
      <c r="N965" s="35">
        <v>0</v>
      </c>
      <c r="O965" s="25">
        <f t="shared" si="115"/>
        <v>0</v>
      </c>
      <c r="P965" s="30">
        <v>5108326</v>
      </c>
      <c r="Q965" s="45">
        <v>0</v>
      </c>
      <c r="R965" s="50">
        <f t="shared" si="112"/>
        <v>3064995.6</v>
      </c>
      <c r="S965" s="4">
        <v>0</v>
      </c>
      <c r="T965" s="5">
        <f t="shared" si="113"/>
        <v>0</v>
      </c>
      <c r="U965" s="14">
        <f t="shared" si="114"/>
        <v>0</v>
      </c>
    </row>
    <row r="966" spans="1:21" ht="15.75" x14ac:dyDescent="0.25">
      <c r="A966" s="6" t="s">
        <v>61</v>
      </c>
      <c r="B966" s="10" t="s">
        <v>106</v>
      </c>
      <c r="C966" s="2" t="s">
        <v>32</v>
      </c>
      <c r="D966" s="3">
        <v>254</v>
      </c>
      <c r="E966" s="3">
        <v>8054</v>
      </c>
      <c r="F966" s="38">
        <v>0.6</v>
      </c>
      <c r="G966" s="42">
        <v>43247410</v>
      </c>
      <c r="H966" s="45">
        <v>-636387</v>
      </c>
      <c r="I966" s="53">
        <f t="shared" si="109"/>
        <v>26330278.199999999</v>
      </c>
      <c r="J966" s="30">
        <v>94400</v>
      </c>
      <c r="K966" s="46"/>
      <c r="L966" s="56">
        <f t="shared" si="110"/>
        <v>56640</v>
      </c>
      <c r="M966" s="8">
        <f t="shared" si="111"/>
        <v>26386918.199999999</v>
      </c>
      <c r="N966" s="35">
        <v>0</v>
      </c>
      <c r="O966" s="25">
        <f t="shared" si="115"/>
        <v>0</v>
      </c>
      <c r="P966" s="30">
        <v>5108326</v>
      </c>
      <c r="Q966" s="45">
        <v>0</v>
      </c>
      <c r="R966" s="50">
        <f t="shared" si="112"/>
        <v>3064995.6</v>
      </c>
      <c r="S966" s="4">
        <v>0</v>
      </c>
      <c r="T966" s="5">
        <f t="shared" si="113"/>
        <v>0</v>
      </c>
      <c r="U966" s="14">
        <f t="shared" si="114"/>
        <v>0</v>
      </c>
    </row>
    <row r="967" spans="1:21" ht="15.75" x14ac:dyDescent="0.25">
      <c r="A967" s="6" t="s">
        <v>61</v>
      </c>
      <c r="B967" s="10" t="s">
        <v>106</v>
      </c>
      <c r="C967" s="2" t="s">
        <v>37</v>
      </c>
      <c r="D967" s="3">
        <v>254</v>
      </c>
      <c r="E967" s="3">
        <v>8054</v>
      </c>
      <c r="F967" s="38">
        <v>0.6</v>
      </c>
      <c r="G967" s="42">
        <v>43247410</v>
      </c>
      <c r="H967" s="45">
        <v>-636387</v>
      </c>
      <c r="I967" s="53">
        <f t="shared" ref="I967:I1030" si="116">(G967-H967)*F967</f>
        <v>26330278.199999999</v>
      </c>
      <c r="J967" s="30">
        <v>94400</v>
      </c>
      <c r="K967" s="46"/>
      <c r="L967" s="56">
        <f t="shared" ref="L967:L1030" si="117">(J967-K967)*F967</f>
        <v>56640</v>
      </c>
      <c r="M967" s="8">
        <f t="shared" ref="M967:M1030" si="118">(G967-H967+J967-K967)*F967</f>
        <v>26386918.199999999</v>
      </c>
      <c r="N967" s="35">
        <v>2.1499999999999999E-4</v>
      </c>
      <c r="O967" s="25">
        <f t="shared" si="115"/>
        <v>5673.1874129999997</v>
      </c>
      <c r="P967" s="30">
        <v>5108326</v>
      </c>
      <c r="Q967" s="45">
        <v>0</v>
      </c>
      <c r="R967" s="50">
        <f t="shared" ref="R967:R1030" si="119">+(P967-Q967)*F967</f>
        <v>3064995.6</v>
      </c>
      <c r="S967" s="4">
        <v>2.41E-4</v>
      </c>
      <c r="T967" s="5">
        <f t="shared" ref="T967:T1030" si="120">R967*S967</f>
        <v>738.66393960000005</v>
      </c>
      <c r="U967" s="14">
        <f t="shared" ref="U967:U1030" si="121">+O967+T967</f>
        <v>6411.8513525999997</v>
      </c>
    </row>
    <row r="968" spans="1:21" ht="15.75" x14ac:dyDescent="0.25">
      <c r="A968" s="6" t="s">
        <v>61</v>
      </c>
      <c r="B968" s="10" t="s">
        <v>106</v>
      </c>
      <c r="C968" s="2" t="s">
        <v>33</v>
      </c>
      <c r="D968" s="3">
        <v>254</v>
      </c>
      <c r="E968" s="3">
        <v>8054</v>
      </c>
      <c r="F968" s="38">
        <v>0.6</v>
      </c>
      <c r="G968" s="42">
        <v>43247410</v>
      </c>
      <c r="H968" s="45">
        <v>-636387</v>
      </c>
      <c r="I968" s="53">
        <f t="shared" si="116"/>
        <v>26330278.199999999</v>
      </c>
      <c r="J968" s="30">
        <v>94400</v>
      </c>
      <c r="K968" s="46"/>
      <c r="L968" s="56">
        <f t="shared" si="117"/>
        <v>56640</v>
      </c>
      <c r="M968" s="8">
        <f t="shared" si="118"/>
        <v>26386918.199999999</v>
      </c>
      <c r="N968" s="35">
        <v>6.6000000000000005E-5</v>
      </c>
      <c r="O968" s="25">
        <f t="shared" si="115"/>
        <v>1741.5366012000002</v>
      </c>
      <c r="P968" s="30">
        <v>5108326</v>
      </c>
      <c r="Q968" s="45">
        <v>0</v>
      </c>
      <c r="R968" s="50">
        <f t="shared" si="119"/>
        <v>3064995.6</v>
      </c>
      <c r="S968" s="4">
        <v>6.2000000000000003E-5</v>
      </c>
      <c r="T968" s="5">
        <f t="shared" si="120"/>
        <v>190.02972720000002</v>
      </c>
      <c r="U968" s="14">
        <f t="shared" si="121"/>
        <v>1931.5663284000002</v>
      </c>
    </row>
    <row r="969" spans="1:21" ht="15.75" x14ac:dyDescent="0.25">
      <c r="A969" s="6" t="s">
        <v>61</v>
      </c>
      <c r="B969" s="10" t="s">
        <v>106</v>
      </c>
      <c r="C969" s="2" t="s">
        <v>187</v>
      </c>
      <c r="D969" s="3">
        <v>254</v>
      </c>
      <c r="E969" s="3">
        <v>8054</v>
      </c>
      <c r="F969" s="38">
        <v>0.6</v>
      </c>
      <c r="G969" s="42">
        <v>43247410</v>
      </c>
      <c r="H969" s="45">
        <v>-636387</v>
      </c>
      <c r="I969" s="53">
        <f t="shared" si="116"/>
        <v>26330278.199999999</v>
      </c>
      <c r="J969" s="30">
        <v>94400</v>
      </c>
      <c r="K969" s="46"/>
      <c r="L969" s="56">
        <f t="shared" si="117"/>
        <v>56640</v>
      </c>
      <c r="M969" s="8">
        <f t="shared" si="118"/>
        <v>26386918.199999999</v>
      </c>
      <c r="N969" s="35">
        <v>4.6E-5</v>
      </c>
      <c r="O969" s="25">
        <f t="shared" si="115"/>
        <v>1213.7982371999999</v>
      </c>
      <c r="P969" s="30">
        <v>5108326</v>
      </c>
      <c r="Q969" s="45">
        <v>0</v>
      </c>
      <c r="R969" s="50">
        <f t="shared" si="119"/>
        <v>3064995.6</v>
      </c>
      <c r="S969" s="4">
        <v>2.5999999999999998E-5</v>
      </c>
      <c r="T969" s="5">
        <f t="shared" si="120"/>
        <v>79.689885599999997</v>
      </c>
      <c r="U969" s="14">
        <f t="shared" si="121"/>
        <v>1293.4881227999999</v>
      </c>
    </row>
    <row r="970" spans="1:21" ht="15.75" x14ac:dyDescent="0.25">
      <c r="A970" s="6" t="s">
        <v>61</v>
      </c>
      <c r="B970" s="10" t="s">
        <v>109</v>
      </c>
      <c r="C970" s="2" t="s">
        <v>64</v>
      </c>
      <c r="D970" s="3">
        <v>272</v>
      </c>
      <c r="E970" s="3">
        <v>8055</v>
      </c>
      <c r="F970" s="38">
        <v>0.6</v>
      </c>
      <c r="G970" s="42">
        <v>8963880</v>
      </c>
      <c r="H970" s="45">
        <v>2507355</v>
      </c>
      <c r="I970" s="53">
        <f t="shared" si="116"/>
        <v>3873915</v>
      </c>
      <c r="J970" s="30">
        <v>48039</v>
      </c>
      <c r="K970" s="46"/>
      <c r="L970" s="56">
        <f t="shared" si="117"/>
        <v>28823.399999999998</v>
      </c>
      <c r="M970" s="8">
        <f t="shared" si="118"/>
        <v>3902738.4</v>
      </c>
      <c r="N970" s="35">
        <v>1.4239999999999999E-3</v>
      </c>
      <c r="O970" s="25">
        <f t="shared" si="115"/>
        <v>5557.4994815999999</v>
      </c>
      <c r="P970" s="30">
        <v>914926</v>
      </c>
      <c r="Q970" s="45">
        <v>64544</v>
      </c>
      <c r="R970" s="50">
        <f t="shared" si="119"/>
        <v>510229.19999999995</v>
      </c>
      <c r="S970" s="4">
        <v>1.72E-3</v>
      </c>
      <c r="T970" s="5">
        <f t="shared" si="120"/>
        <v>877.59422399999994</v>
      </c>
      <c r="U970" s="14">
        <f t="shared" si="121"/>
        <v>6435.0937056000002</v>
      </c>
    </row>
    <row r="971" spans="1:21" ht="15.75" x14ac:dyDescent="0.25">
      <c r="A971" s="6" t="s">
        <v>61</v>
      </c>
      <c r="B971" s="10" t="s">
        <v>109</v>
      </c>
      <c r="C971" s="2" t="s">
        <v>65</v>
      </c>
      <c r="D971" s="3">
        <v>272</v>
      </c>
      <c r="E971" s="3">
        <v>8055</v>
      </c>
      <c r="F971" s="38">
        <v>0.6</v>
      </c>
      <c r="G971" s="42">
        <v>8963880</v>
      </c>
      <c r="H971" s="45">
        <v>2507355</v>
      </c>
      <c r="I971" s="53">
        <f t="shared" si="116"/>
        <v>3873915</v>
      </c>
      <c r="J971" s="30">
        <v>48039</v>
      </c>
      <c r="K971" s="46"/>
      <c r="L971" s="56">
        <f t="shared" si="117"/>
        <v>28823.399999999998</v>
      </c>
      <c r="M971" s="8">
        <f t="shared" si="118"/>
        <v>3902738.4</v>
      </c>
      <c r="N971" s="35">
        <v>1.4100000000000001E-4</v>
      </c>
      <c r="O971" s="25">
        <f t="shared" si="115"/>
        <v>550.28611440000009</v>
      </c>
      <c r="P971" s="30">
        <v>914926</v>
      </c>
      <c r="Q971" s="45">
        <v>64544</v>
      </c>
      <c r="R971" s="50">
        <f t="shared" si="119"/>
        <v>510229.19999999995</v>
      </c>
      <c r="S971" s="4">
        <v>1.85E-4</v>
      </c>
      <c r="T971" s="5">
        <f t="shared" si="120"/>
        <v>94.39240199999999</v>
      </c>
      <c r="U971" s="14">
        <f t="shared" si="121"/>
        <v>644.67851640000003</v>
      </c>
    </row>
    <row r="972" spans="1:21" ht="15.75" x14ac:dyDescent="0.25">
      <c r="A972" s="6" t="s">
        <v>61</v>
      </c>
      <c r="B972" s="10" t="s">
        <v>109</v>
      </c>
      <c r="C972" s="2" t="s">
        <v>66</v>
      </c>
      <c r="D972" s="3">
        <v>272</v>
      </c>
      <c r="E972" s="3">
        <v>8055</v>
      </c>
      <c r="F972" s="38">
        <v>0.6</v>
      </c>
      <c r="G972" s="42">
        <v>8963880</v>
      </c>
      <c r="H972" s="45">
        <v>2507355</v>
      </c>
      <c r="I972" s="53">
        <f t="shared" si="116"/>
        <v>3873915</v>
      </c>
      <c r="J972" s="30">
        <v>48039</v>
      </c>
      <c r="K972" s="46"/>
      <c r="L972" s="56">
        <f t="shared" si="117"/>
        <v>28823.399999999998</v>
      </c>
      <c r="M972" s="8">
        <f t="shared" si="118"/>
        <v>3902738.4</v>
      </c>
      <c r="N972" s="35">
        <v>4.7399999999999997E-4</v>
      </c>
      <c r="O972" s="25">
        <f t="shared" si="115"/>
        <v>1849.8980015999998</v>
      </c>
      <c r="P972" s="30">
        <v>914926</v>
      </c>
      <c r="Q972" s="45">
        <v>64544</v>
      </c>
      <c r="R972" s="50">
        <f t="shared" si="119"/>
        <v>510229.19999999995</v>
      </c>
      <c r="S972" s="4">
        <v>4.5800000000000002E-4</v>
      </c>
      <c r="T972" s="5">
        <f t="shared" si="120"/>
        <v>233.68497359999998</v>
      </c>
      <c r="U972" s="14">
        <f t="shared" si="121"/>
        <v>2083.5829752</v>
      </c>
    </row>
    <row r="973" spans="1:21" ht="15.75" x14ac:dyDescent="0.25">
      <c r="A973" s="6" t="s">
        <v>61</v>
      </c>
      <c r="B973" s="10" t="s">
        <v>109</v>
      </c>
      <c r="C973" s="2" t="s">
        <v>78</v>
      </c>
      <c r="D973" s="3">
        <v>272</v>
      </c>
      <c r="E973" s="3">
        <v>8055</v>
      </c>
      <c r="F973" s="38">
        <v>0.6</v>
      </c>
      <c r="G973" s="42">
        <v>8963880</v>
      </c>
      <c r="H973" s="45">
        <v>2507355</v>
      </c>
      <c r="I973" s="53">
        <f t="shared" si="116"/>
        <v>3873915</v>
      </c>
      <c r="J973" s="30">
        <v>48039</v>
      </c>
      <c r="K973" s="46"/>
      <c r="L973" s="56">
        <f t="shared" si="117"/>
        <v>28823.399999999998</v>
      </c>
      <c r="M973" s="8">
        <f t="shared" si="118"/>
        <v>3902738.4</v>
      </c>
      <c r="N973" s="35">
        <v>5.4999999999999997E-3</v>
      </c>
      <c r="O973" s="25">
        <f t="shared" si="115"/>
        <v>21465.061199999996</v>
      </c>
      <c r="P973" s="30">
        <v>914926</v>
      </c>
      <c r="Q973" s="45">
        <v>64544</v>
      </c>
      <c r="R973" s="50">
        <f t="shared" si="119"/>
        <v>510229.19999999995</v>
      </c>
      <c r="S973" s="4">
        <v>5.8060000000000004E-3</v>
      </c>
      <c r="T973" s="5">
        <f t="shared" si="120"/>
        <v>2962.3907352000001</v>
      </c>
      <c r="U973" s="14">
        <f t="shared" si="121"/>
        <v>24427.451935199995</v>
      </c>
    </row>
    <row r="974" spans="1:21" ht="15.75" x14ac:dyDescent="0.25">
      <c r="A974" s="6" t="s">
        <v>61</v>
      </c>
      <c r="B974" s="10" t="s">
        <v>109</v>
      </c>
      <c r="C974" s="2" t="s">
        <v>67</v>
      </c>
      <c r="D974" s="3">
        <v>272</v>
      </c>
      <c r="E974" s="3">
        <v>8055</v>
      </c>
      <c r="F974" s="38">
        <v>0.6</v>
      </c>
      <c r="G974" s="42">
        <v>8963880</v>
      </c>
      <c r="H974" s="45">
        <v>2507355</v>
      </c>
      <c r="I974" s="53">
        <f t="shared" si="116"/>
        <v>3873915</v>
      </c>
      <c r="J974" s="30">
        <v>48039</v>
      </c>
      <c r="K974" s="46"/>
      <c r="L974" s="56">
        <f t="shared" si="117"/>
        <v>28823.399999999998</v>
      </c>
      <c r="M974" s="8">
        <f t="shared" si="118"/>
        <v>3902738.4</v>
      </c>
      <c r="N974" s="35">
        <v>0</v>
      </c>
      <c r="O974" s="25">
        <f t="shared" si="115"/>
        <v>0</v>
      </c>
      <c r="P974" s="30">
        <v>914926</v>
      </c>
      <c r="Q974" s="45">
        <v>64544</v>
      </c>
      <c r="R974" s="50">
        <f t="shared" si="119"/>
        <v>510229.19999999995</v>
      </c>
      <c r="S974" s="4">
        <v>0</v>
      </c>
      <c r="T974" s="5">
        <f t="shared" si="120"/>
        <v>0</v>
      </c>
      <c r="U974" s="14">
        <f t="shared" si="121"/>
        <v>0</v>
      </c>
    </row>
    <row r="975" spans="1:21" ht="15.75" x14ac:dyDescent="0.25">
      <c r="A975" s="6" t="s">
        <v>61</v>
      </c>
      <c r="B975" s="10" t="s">
        <v>109</v>
      </c>
      <c r="C975" s="2" t="s">
        <v>68</v>
      </c>
      <c r="D975" s="3">
        <v>272</v>
      </c>
      <c r="E975" s="3">
        <v>8055</v>
      </c>
      <c r="F975" s="38">
        <v>0.6</v>
      </c>
      <c r="G975" s="42">
        <v>8963880</v>
      </c>
      <c r="H975" s="45">
        <v>2507355</v>
      </c>
      <c r="I975" s="53">
        <f t="shared" si="116"/>
        <v>3873915</v>
      </c>
      <c r="J975" s="30">
        <v>48039</v>
      </c>
      <c r="K975" s="46"/>
      <c r="L975" s="56">
        <f t="shared" si="117"/>
        <v>28823.399999999998</v>
      </c>
      <c r="M975" s="8">
        <f t="shared" si="118"/>
        <v>3902738.4</v>
      </c>
      <c r="N975" s="35">
        <v>8.3999999999999995E-5</v>
      </c>
      <c r="O975" s="25">
        <f t="shared" si="115"/>
        <v>327.8300256</v>
      </c>
      <c r="P975" s="30">
        <v>914926</v>
      </c>
      <c r="Q975" s="45">
        <v>64544</v>
      </c>
      <c r="R975" s="50">
        <f t="shared" si="119"/>
        <v>510229.19999999995</v>
      </c>
      <c r="S975" s="4">
        <v>9.3999999999999994E-5</v>
      </c>
      <c r="T975" s="5">
        <f t="shared" si="120"/>
        <v>47.961544799999992</v>
      </c>
      <c r="U975" s="14">
        <f t="shared" si="121"/>
        <v>375.79157040000001</v>
      </c>
    </row>
    <row r="976" spans="1:21" ht="15.75" x14ac:dyDescent="0.25">
      <c r="A976" s="6" t="s">
        <v>61</v>
      </c>
      <c r="B976" s="10" t="s">
        <v>109</v>
      </c>
      <c r="C976" s="2" t="s">
        <v>69</v>
      </c>
      <c r="D976" s="3">
        <v>272</v>
      </c>
      <c r="E976" s="3">
        <v>8055</v>
      </c>
      <c r="F976" s="38">
        <v>0.6</v>
      </c>
      <c r="G976" s="42">
        <v>8963880</v>
      </c>
      <c r="H976" s="45">
        <v>2507355</v>
      </c>
      <c r="I976" s="53">
        <f t="shared" si="116"/>
        <v>3873915</v>
      </c>
      <c r="J976" s="30">
        <v>48039</v>
      </c>
      <c r="K976" s="46"/>
      <c r="L976" s="56">
        <f t="shared" si="117"/>
        <v>28823.399999999998</v>
      </c>
      <c r="M976" s="8">
        <f t="shared" si="118"/>
        <v>3902738.4</v>
      </c>
      <c r="N976" s="35">
        <v>1.3200000000000001E-4</v>
      </c>
      <c r="O976" s="25">
        <f t="shared" si="115"/>
        <v>515.16146880000008</v>
      </c>
      <c r="P976" s="30">
        <v>914926</v>
      </c>
      <c r="Q976" s="45">
        <v>64544</v>
      </c>
      <c r="R976" s="50">
        <f t="shared" si="119"/>
        <v>510229.19999999995</v>
      </c>
      <c r="S976" s="4">
        <v>1.46E-4</v>
      </c>
      <c r="T976" s="5">
        <f t="shared" si="120"/>
        <v>74.493463199999994</v>
      </c>
      <c r="U976" s="14">
        <f t="shared" si="121"/>
        <v>589.65493200000003</v>
      </c>
    </row>
    <row r="977" spans="1:21" ht="15.75" x14ac:dyDescent="0.25">
      <c r="A977" s="6" t="s">
        <v>61</v>
      </c>
      <c r="B977" s="10" t="s">
        <v>109</v>
      </c>
      <c r="C977" s="2" t="s">
        <v>104</v>
      </c>
      <c r="D977" s="3">
        <v>272</v>
      </c>
      <c r="E977" s="3">
        <v>8055</v>
      </c>
      <c r="F977" s="38">
        <v>0.6</v>
      </c>
      <c r="G977" s="42">
        <v>8963880</v>
      </c>
      <c r="H977" s="45">
        <v>2507355</v>
      </c>
      <c r="I977" s="53">
        <f t="shared" si="116"/>
        <v>3873915</v>
      </c>
      <c r="J977" s="30">
        <v>48039</v>
      </c>
      <c r="K977" s="46"/>
      <c r="L977" s="56">
        <f t="shared" si="117"/>
        <v>28823.399999999998</v>
      </c>
      <c r="M977" s="8">
        <f t="shared" si="118"/>
        <v>3902738.4</v>
      </c>
      <c r="N977" s="35">
        <v>5.5999999999999999E-5</v>
      </c>
      <c r="O977" s="25">
        <f t="shared" ref="O977:O1040" si="122">M977*N977</f>
        <v>218.5533504</v>
      </c>
      <c r="P977" s="30">
        <v>914926</v>
      </c>
      <c r="Q977" s="45">
        <v>64544</v>
      </c>
      <c r="R977" s="50">
        <f t="shared" si="119"/>
        <v>510229.19999999995</v>
      </c>
      <c r="S977" s="4">
        <v>6.3E-5</v>
      </c>
      <c r="T977" s="5">
        <f t="shared" si="120"/>
        <v>32.144439599999998</v>
      </c>
      <c r="U977" s="14">
        <f t="shared" si="121"/>
        <v>250.69779</v>
      </c>
    </row>
    <row r="978" spans="1:21" ht="15.75" x14ac:dyDescent="0.25">
      <c r="A978" s="6" t="s">
        <v>61</v>
      </c>
      <c r="B978" s="10" t="s">
        <v>109</v>
      </c>
      <c r="C978" s="2" t="s">
        <v>103</v>
      </c>
      <c r="D978" s="3">
        <v>272</v>
      </c>
      <c r="E978" s="3">
        <v>8055</v>
      </c>
      <c r="F978" s="38">
        <v>0.6</v>
      </c>
      <c r="G978" s="42">
        <v>8963880</v>
      </c>
      <c r="H978" s="45">
        <v>2507355</v>
      </c>
      <c r="I978" s="53">
        <f t="shared" si="116"/>
        <v>3873915</v>
      </c>
      <c r="J978" s="30">
        <v>48039</v>
      </c>
      <c r="K978" s="46"/>
      <c r="L978" s="56">
        <f t="shared" si="117"/>
        <v>28823.399999999998</v>
      </c>
      <c r="M978" s="8">
        <f t="shared" si="118"/>
        <v>3902738.4</v>
      </c>
      <c r="N978" s="35">
        <v>6.8199999999999999E-4</v>
      </c>
      <c r="O978" s="25">
        <f t="shared" si="122"/>
        <v>2661.6675888</v>
      </c>
      <c r="P978" s="30">
        <v>914926</v>
      </c>
      <c r="Q978" s="45">
        <v>64544</v>
      </c>
      <c r="R978" s="50">
        <f t="shared" si="119"/>
        <v>510229.19999999995</v>
      </c>
      <c r="S978" s="4">
        <v>7.6900000000000004E-4</v>
      </c>
      <c r="T978" s="5">
        <f t="shared" si="120"/>
        <v>392.36625479999998</v>
      </c>
      <c r="U978" s="14">
        <f t="shared" si="121"/>
        <v>3054.0338436000002</v>
      </c>
    </row>
    <row r="979" spans="1:21" ht="15.75" x14ac:dyDescent="0.25">
      <c r="A979" s="6" t="s">
        <v>61</v>
      </c>
      <c r="B979" s="10" t="s">
        <v>109</v>
      </c>
      <c r="C979" s="2" t="s">
        <v>105</v>
      </c>
      <c r="D979" s="3">
        <v>272</v>
      </c>
      <c r="E979" s="3">
        <v>8055</v>
      </c>
      <c r="F979" s="38">
        <v>0.6</v>
      </c>
      <c r="G979" s="42">
        <v>8963880</v>
      </c>
      <c r="H979" s="45">
        <v>2507355</v>
      </c>
      <c r="I979" s="53">
        <f t="shared" si="116"/>
        <v>3873915</v>
      </c>
      <c r="J979" s="30">
        <v>48039</v>
      </c>
      <c r="K979" s="46"/>
      <c r="L979" s="56">
        <f t="shared" si="117"/>
        <v>28823.399999999998</v>
      </c>
      <c r="M979" s="8">
        <f t="shared" si="118"/>
        <v>3902738.4</v>
      </c>
      <c r="N979" s="35">
        <v>1.7329999999999999E-3</v>
      </c>
      <c r="O979" s="25">
        <f t="shared" si="122"/>
        <v>6763.4456471999993</v>
      </c>
      <c r="P979" s="30">
        <v>914926</v>
      </c>
      <c r="Q979" s="45">
        <v>64544</v>
      </c>
      <c r="R979" s="50">
        <f t="shared" si="119"/>
        <v>510229.19999999995</v>
      </c>
      <c r="S979" s="4">
        <v>1.9589999999999998E-3</v>
      </c>
      <c r="T979" s="5">
        <f t="shared" si="120"/>
        <v>999.53900279999982</v>
      </c>
      <c r="U979" s="14">
        <f t="shared" si="121"/>
        <v>7762.9846499999994</v>
      </c>
    </row>
    <row r="980" spans="1:21" ht="15.75" x14ac:dyDescent="0.25">
      <c r="A980" s="6" t="s">
        <v>61</v>
      </c>
      <c r="B980" s="10" t="s">
        <v>109</v>
      </c>
      <c r="C980" s="2" t="s">
        <v>71</v>
      </c>
      <c r="D980" s="3">
        <v>272</v>
      </c>
      <c r="E980" s="3">
        <v>8055</v>
      </c>
      <c r="F980" s="38">
        <v>0.6</v>
      </c>
      <c r="G980" s="42">
        <v>8963880</v>
      </c>
      <c r="H980" s="45">
        <v>2507355</v>
      </c>
      <c r="I980" s="53">
        <f t="shared" si="116"/>
        <v>3873915</v>
      </c>
      <c r="J980" s="30">
        <v>48039</v>
      </c>
      <c r="K980" s="46"/>
      <c r="L980" s="56">
        <f t="shared" si="117"/>
        <v>28823.399999999998</v>
      </c>
      <c r="M980" s="8">
        <f t="shared" si="118"/>
        <v>3902738.4</v>
      </c>
      <c r="N980" s="35">
        <v>8.2000000000000001E-5</v>
      </c>
      <c r="O980" s="25">
        <f t="shared" si="122"/>
        <v>320.02454879999999</v>
      </c>
      <c r="P980" s="30">
        <v>914926</v>
      </c>
      <c r="Q980" s="45">
        <v>64544</v>
      </c>
      <c r="R980" s="50">
        <f t="shared" si="119"/>
        <v>510229.19999999995</v>
      </c>
      <c r="S980" s="4">
        <v>9.2E-5</v>
      </c>
      <c r="T980" s="5">
        <f t="shared" si="120"/>
        <v>46.941086399999996</v>
      </c>
      <c r="U980" s="14">
        <f t="shared" si="121"/>
        <v>366.96563520000001</v>
      </c>
    </row>
    <row r="981" spans="1:21" ht="15.75" x14ac:dyDescent="0.25">
      <c r="A981" s="6" t="s">
        <v>61</v>
      </c>
      <c r="B981" s="10" t="s">
        <v>109</v>
      </c>
      <c r="C981" s="2" t="s">
        <v>84</v>
      </c>
      <c r="D981" s="3">
        <v>272</v>
      </c>
      <c r="E981" s="3">
        <v>8055</v>
      </c>
      <c r="F981" s="38">
        <v>0.6</v>
      </c>
      <c r="G981" s="42">
        <v>8963880</v>
      </c>
      <c r="H981" s="45">
        <v>2507355</v>
      </c>
      <c r="I981" s="53">
        <f t="shared" si="116"/>
        <v>3873915</v>
      </c>
      <c r="J981" s="30">
        <v>48039</v>
      </c>
      <c r="K981" s="46"/>
      <c r="L981" s="56">
        <f t="shared" si="117"/>
        <v>28823.399999999998</v>
      </c>
      <c r="M981" s="8">
        <f t="shared" si="118"/>
        <v>3902738.4</v>
      </c>
      <c r="N981" s="35">
        <v>0</v>
      </c>
      <c r="O981" s="25">
        <f t="shared" si="122"/>
        <v>0</v>
      </c>
      <c r="P981" s="30">
        <v>914926</v>
      </c>
      <c r="Q981" s="45">
        <v>64544</v>
      </c>
      <c r="R981" s="50">
        <f t="shared" si="119"/>
        <v>510229.19999999995</v>
      </c>
      <c r="S981" s="4">
        <v>0</v>
      </c>
      <c r="T981" s="5">
        <f t="shared" si="120"/>
        <v>0</v>
      </c>
      <c r="U981" s="14">
        <f t="shared" si="121"/>
        <v>0</v>
      </c>
    </row>
    <row r="982" spans="1:21" ht="15.75" x14ac:dyDescent="0.25">
      <c r="A982" s="6" t="s">
        <v>61</v>
      </c>
      <c r="B982" s="10" t="s">
        <v>109</v>
      </c>
      <c r="C982" s="2" t="s">
        <v>72</v>
      </c>
      <c r="D982" s="3">
        <v>272</v>
      </c>
      <c r="E982" s="3">
        <v>8055</v>
      </c>
      <c r="F982" s="38">
        <v>0.6</v>
      </c>
      <c r="G982" s="42">
        <v>8963880</v>
      </c>
      <c r="H982" s="45">
        <v>2507355</v>
      </c>
      <c r="I982" s="53">
        <f t="shared" si="116"/>
        <v>3873915</v>
      </c>
      <c r="J982" s="30">
        <v>48039</v>
      </c>
      <c r="K982" s="46"/>
      <c r="L982" s="56">
        <f t="shared" si="117"/>
        <v>28823.399999999998</v>
      </c>
      <c r="M982" s="8">
        <f t="shared" si="118"/>
        <v>3902738.4</v>
      </c>
      <c r="N982" s="35">
        <v>1.36E-4</v>
      </c>
      <c r="O982" s="25">
        <f t="shared" si="122"/>
        <v>530.77242239999998</v>
      </c>
      <c r="P982" s="30">
        <v>914926</v>
      </c>
      <c r="Q982" s="45">
        <v>64544</v>
      </c>
      <c r="R982" s="50">
        <f t="shared" si="119"/>
        <v>510229.19999999995</v>
      </c>
      <c r="S982" s="4">
        <v>1.35E-4</v>
      </c>
      <c r="T982" s="5">
        <f t="shared" si="120"/>
        <v>68.88094199999999</v>
      </c>
      <c r="U982" s="14">
        <f t="shared" si="121"/>
        <v>599.65336439999999</v>
      </c>
    </row>
    <row r="983" spans="1:21" ht="15.75" x14ac:dyDescent="0.25">
      <c r="A983" s="6" t="s">
        <v>61</v>
      </c>
      <c r="B983" s="10" t="s">
        <v>109</v>
      </c>
      <c r="C983" s="2" t="s">
        <v>73</v>
      </c>
      <c r="D983" s="3">
        <v>272</v>
      </c>
      <c r="E983" s="3">
        <v>8055</v>
      </c>
      <c r="F983" s="38">
        <v>0.6</v>
      </c>
      <c r="G983" s="42">
        <v>8963880</v>
      </c>
      <c r="H983" s="45">
        <v>2507355</v>
      </c>
      <c r="I983" s="53">
        <f t="shared" si="116"/>
        <v>3873915</v>
      </c>
      <c r="J983" s="30">
        <v>48039</v>
      </c>
      <c r="K983" s="46"/>
      <c r="L983" s="56">
        <f t="shared" si="117"/>
        <v>28823.399999999998</v>
      </c>
      <c r="M983" s="8">
        <f t="shared" si="118"/>
        <v>3902738.4</v>
      </c>
      <c r="N983" s="35">
        <v>1.2E-5</v>
      </c>
      <c r="O983" s="25">
        <f t="shared" si="122"/>
        <v>46.832860799999999</v>
      </c>
      <c r="P983" s="30">
        <v>914926</v>
      </c>
      <c r="Q983" s="45">
        <v>64544</v>
      </c>
      <c r="R983" s="50">
        <f t="shared" si="119"/>
        <v>510229.19999999995</v>
      </c>
      <c r="S983" s="4">
        <v>1.2E-5</v>
      </c>
      <c r="T983" s="5">
        <f t="shared" si="120"/>
        <v>6.1227503999999993</v>
      </c>
      <c r="U983" s="14">
        <f t="shared" si="121"/>
        <v>52.9556112</v>
      </c>
    </row>
    <row r="984" spans="1:21" ht="15.75" x14ac:dyDescent="0.25">
      <c r="A984" s="6" t="s">
        <v>61</v>
      </c>
      <c r="B984" s="10" t="s">
        <v>109</v>
      </c>
      <c r="C984" s="2" t="s">
        <v>74</v>
      </c>
      <c r="D984" s="3">
        <v>272</v>
      </c>
      <c r="E984" s="3">
        <v>8055</v>
      </c>
      <c r="F984" s="38">
        <v>0.6</v>
      </c>
      <c r="G984" s="42">
        <v>8963880</v>
      </c>
      <c r="H984" s="45">
        <v>2507355</v>
      </c>
      <c r="I984" s="53">
        <f t="shared" si="116"/>
        <v>3873915</v>
      </c>
      <c r="J984" s="30">
        <v>48039</v>
      </c>
      <c r="K984" s="46"/>
      <c r="L984" s="56">
        <f t="shared" si="117"/>
        <v>28823.399999999998</v>
      </c>
      <c r="M984" s="8">
        <f t="shared" si="118"/>
        <v>3902738.4</v>
      </c>
      <c r="N984" s="35">
        <v>2.14E-4</v>
      </c>
      <c r="O984" s="25">
        <f t="shared" si="122"/>
        <v>835.18601760000001</v>
      </c>
      <c r="P984" s="30">
        <v>914926</v>
      </c>
      <c r="Q984" s="45">
        <v>64544</v>
      </c>
      <c r="R984" s="50">
        <f t="shared" si="119"/>
        <v>510229.19999999995</v>
      </c>
      <c r="S984" s="4">
        <v>2.4000000000000001E-4</v>
      </c>
      <c r="T984" s="5">
        <f t="shared" si="120"/>
        <v>122.45500799999999</v>
      </c>
      <c r="U984" s="14">
        <f t="shared" si="121"/>
        <v>957.64102560000003</v>
      </c>
    </row>
    <row r="985" spans="1:21" ht="15.75" x14ac:dyDescent="0.25">
      <c r="A985" s="6" t="s">
        <v>61</v>
      </c>
      <c r="B985" s="10" t="s">
        <v>109</v>
      </c>
      <c r="C985" s="2" t="s">
        <v>109</v>
      </c>
      <c r="D985" s="3">
        <v>272</v>
      </c>
      <c r="E985" s="3">
        <v>8055</v>
      </c>
      <c r="F985" s="38">
        <v>0.6</v>
      </c>
      <c r="G985" s="42">
        <v>8963880</v>
      </c>
      <c r="H985" s="45">
        <v>2507355</v>
      </c>
      <c r="I985" s="53">
        <f t="shared" si="116"/>
        <v>3873915</v>
      </c>
      <c r="J985" s="30">
        <v>48039</v>
      </c>
      <c r="K985" s="46"/>
      <c r="L985" s="56">
        <f t="shared" si="117"/>
        <v>28823.399999999998</v>
      </c>
      <c r="M985" s="8">
        <f t="shared" si="118"/>
        <v>3902738.4</v>
      </c>
      <c r="N985" s="35">
        <v>0</v>
      </c>
      <c r="O985" s="25">
        <f t="shared" si="122"/>
        <v>0</v>
      </c>
      <c r="P985" s="30">
        <v>914926</v>
      </c>
      <c r="Q985" s="45">
        <v>64544</v>
      </c>
      <c r="R985" s="50">
        <f t="shared" si="119"/>
        <v>510229.19999999995</v>
      </c>
      <c r="S985" s="4">
        <v>0</v>
      </c>
      <c r="T985" s="5">
        <f t="shared" si="120"/>
        <v>0</v>
      </c>
      <c r="U985" s="14">
        <f t="shared" si="121"/>
        <v>0</v>
      </c>
    </row>
    <row r="986" spans="1:21" ht="15.75" x14ac:dyDescent="0.25">
      <c r="A986" s="6" t="s">
        <v>61</v>
      </c>
      <c r="B986" s="10" t="s">
        <v>109</v>
      </c>
      <c r="C986" s="2" t="s">
        <v>32</v>
      </c>
      <c r="D986" s="3">
        <v>272</v>
      </c>
      <c r="E986" s="3">
        <v>8055</v>
      </c>
      <c r="F986" s="38">
        <v>0.6</v>
      </c>
      <c r="G986" s="42">
        <v>8963880</v>
      </c>
      <c r="H986" s="45">
        <v>2507355</v>
      </c>
      <c r="I986" s="53">
        <f t="shared" si="116"/>
        <v>3873915</v>
      </c>
      <c r="J986" s="30">
        <v>48039</v>
      </c>
      <c r="K986" s="46"/>
      <c r="L986" s="56">
        <f t="shared" si="117"/>
        <v>28823.399999999998</v>
      </c>
      <c r="M986" s="8">
        <f t="shared" si="118"/>
        <v>3902738.4</v>
      </c>
      <c r="N986" s="35">
        <v>0</v>
      </c>
      <c r="O986" s="25">
        <f t="shared" si="122"/>
        <v>0</v>
      </c>
      <c r="P986" s="30">
        <v>914926</v>
      </c>
      <c r="Q986" s="45">
        <v>64544</v>
      </c>
      <c r="R986" s="50">
        <f t="shared" si="119"/>
        <v>510229.19999999995</v>
      </c>
      <c r="S986" s="4">
        <v>0</v>
      </c>
      <c r="T986" s="5">
        <f t="shared" si="120"/>
        <v>0</v>
      </c>
      <c r="U986" s="14">
        <f t="shared" si="121"/>
        <v>0</v>
      </c>
    </row>
    <row r="987" spans="1:21" ht="15.75" x14ac:dyDescent="0.25">
      <c r="A987" s="6" t="s">
        <v>61</v>
      </c>
      <c r="B987" s="10" t="s">
        <v>109</v>
      </c>
      <c r="C987" s="2" t="s">
        <v>37</v>
      </c>
      <c r="D987" s="3">
        <v>272</v>
      </c>
      <c r="E987" s="3">
        <v>8055</v>
      </c>
      <c r="F987" s="38">
        <v>0.6</v>
      </c>
      <c r="G987" s="42">
        <v>8963880</v>
      </c>
      <c r="H987" s="45">
        <v>2507355</v>
      </c>
      <c r="I987" s="53">
        <f t="shared" si="116"/>
        <v>3873915</v>
      </c>
      <c r="J987" s="30">
        <v>48039</v>
      </c>
      <c r="K987" s="46"/>
      <c r="L987" s="56">
        <f t="shared" si="117"/>
        <v>28823.399999999998</v>
      </c>
      <c r="M987" s="8">
        <f t="shared" si="118"/>
        <v>3902738.4</v>
      </c>
      <c r="N987" s="35">
        <v>2.1499999999999999E-4</v>
      </c>
      <c r="O987" s="25">
        <f t="shared" si="122"/>
        <v>839.08875599999999</v>
      </c>
      <c r="P987" s="30">
        <v>914926</v>
      </c>
      <c r="Q987" s="45">
        <v>64544</v>
      </c>
      <c r="R987" s="50">
        <f t="shared" si="119"/>
        <v>510229.19999999995</v>
      </c>
      <c r="S987" s="4">
        <v>2.41E-4</v>
      </c>
      <c r="T987" s="5">
        <f t="shared" si="120"/>
        <v>122.96523719999999</v>
      </c>
      <c r="U987" s="14">
        <f t="shared" si="121"/>
        <v>962.05399319999992</v>
      </c>
    </row>
    <row r="988" spans="1:21" ht="15.75" x14ac:dyDescent="0.25">
      <c r="A988" s="6" t="s">
        <v>61</v>
      </c>
      <c r="B988" s="10" t="s">
        <v>109</v>
      </c>
      <c r="C988" s="2" t="s">
        <v>33</v>
      </c>
      <c r="D988" s="3">
        <v>272</v>
      </c>
      <c r="E988" s="3">
        <v>8055</v>
      </c>
      <c r="F988" s="38">
        <v>0.6</v>
      </c>
      <c r="G988" s="42">
        <v>8963880</v>
      </c>
      <c r="H988" s="45">
        <v>2507355</v>
      </c>
      <c r="I988" s="53">
        <f t="shared" si="116"/>
        <v>3873915</v>
      </c>
      <c r="J988" s="30">
        <v>48039</v>
      </c>
      <c r="K988" s="46"/>
      <c r="L988" s="56">
        <f t="shared" si="117"/>
        <v>28823.399999999998</v>
      </c>
      <c r="M988" s="8">
        <f t="shared" si="118"/>
        <v>3902738.4</v>
      </c>
      <c r="N988" s="35">
        <v>6.6000000000000005E-5</v>
      </c>
      <c r="O988" s="25">
        <f t="shared" si="122"/>
        <v>257.58073440000004</v>
      </c>
      <c r="P988" s="30">
        <v>914926</v>
      </c>
      <c r="Q988" s="45">
        <v>64544</v>
      </c>
      <c r="R988" s="50">
        <f t="shared" si="119"/>
        <v>510229.19999999995</v>
      </c>
      <c r="S988" s="4">
        <v>6.2000000000000003E-5</v>
      </c>
      <c r="T988" s="5">
        <f t="shared" si="120"/>
        <v>31.634210399999997</v>
      </c>
      <c r="U988" s="14">
        <f t="shared" si="121"/>
        <v>289.21494480000001</v>
      </c>
    </row>
    <row r="989" spans="1:21" ht="15.75" x14ac:dyDescent="0.25">
      <c r="A989" s="6" t="s">
        <v>61</v>
      </c>
      <c r="B989" s="10" t="s">
        <v>109</v>
      </c>
      <c r="C989" s="2" t="s">
        <v>187</v>
      </c>
      <c r="D989" s="3">
        <v>272</v>
      </c>
      <c r="E989" s="3">
        <v>8055</v>
      </c>
      <c r="F989" s="38">
        <v>0.6</v>
      </c>
      <c r="G989" s="42">
        <v>8963880</v>
      </c>
      <c r="H989" s="45">
        <v>2507355</v>
      </c>
      <c r="I989" s="53">
        <f t="shared" si="116"/>
        <v>3873915</v>
      </c>
      <c r="J989" s="30">
        <v>48039</v>
      </c>
      <c r="K989" s="46"/>
      <c r="L989" s="56">
        <f t="shared" si="117"/>
        <v>28823.399999999998</v>
      </c>
      <c r="M989" s="8">
        <f t="shared" si="118"/>
        <v>3902738.4</v>
      </c>
      <c r="N989" s="35">
        <v>4.6E-5</v>
      </c>
      <c r="O989" s="25">
        <f t="shared" si="122"/>
        <v>179.52596639999999</v>
      </c>
      <c r="P989" s="30">
        <v>914926</v>
      </c>
      <c r="Q989" s="45">
        <v>64544</v>
      </c>
      <c r="R989" s="50">
        <f t="shared" si="119"/>
        <v>510229.19999999995</v>
      </c>
      <c r="S989" s="4">
        <v>2.5999999999999998E-5</v>
      </c>
      <c r="T989" s="5">
        <f t="shared" si="120"/>
        <v>13.265959199999998</v>
      </c>
      <c r="U989" s="14">
        <f t="shared" si="121"/>
        <v>192.79192559999998</v>
      </c>
    </row>
    <row r="990" spans="1:21" ht="15.75" x14ac:dyDescent="0.25">
      <c r="A990" s="6" t="s">
        <v>62</v>
      </c>
      <c r="B990" s="10" t="s">
        <v>111</v>
      </c>
      <c r="C990" s="2" t="s">
        <v>64</v>
      </c>
      <c r="D990" s="3">
        <v>298</v>
      </c>
      <c r="E990" s="3">
        <v>8102</v>
      </c>
      <c r="F990" s="38">
        <v>0.6</v>
      </c>
      <c r="G990" s="42">
        <v>12407520</v>
      </c>
      <c r="H990" s="45">
        <v>1367713</v>
      </c>
      <c r="I990" s="53">
        <f t="shared" si="116"/>
        <v>6623884.2000000002</v>
      </c>
      <c r="J990" s="30">
        <v>14202</v>
      </c>
      <c r="K990" s="46"/>
      <c r="L990" s="56">
        <f t="shared" si="117"/>
        <v>8521.1999999999989</v>
      </c>
      <c r="M990" s="8">
        <f t="shared" si="118"/>
        <v>6632405.3999999994</v>
      </c>
      <c r="N990" s="35">
        <v>1.4239999999999999E-3</v>
      </c>
      <c r="O990" s="25">
        <f t="shared" si="122"/>
        <v>9444.5452895999988</v>
      </c>
      <c r="P990" s="30">
        <v>2230226</v>
      </c>
      <c r="Q990" s="45">
        <v>0</v>
      </c>
      <c r="R990" s="50">
        <f t="shared" si="119"/>
        <v>1338135.5999999999</v>
      </c>
      <c r="S990" s="4">
        <v>1.72E-3</v>
      </c>
      <c r="T990" s="5">
        <f t="shared" si="120"/>
        <v>2301.5932319999997</v>
      </c>
      <c r="U990" s="14">
        <f t="shared" si="121"/>
        <v>11746.138521599998</v>
      </c>
    </row>
    <row r="991" spans="1:21" ht="15.75" x14ac:dyDescent="0.25">
      <c r="A991" s="6" t="s">
        <v>62</v>
      </c>
      <c r="B991" s="10" t="s">
        <v>111</v>
      </c>
      <c r="C991" s="2" t="s">
        <v>65</v>
      </c>
      <c r="D991" s="3">
        <v>298</v>
      </c>
      <c r="E991" s="3">
        <v>8102</v>
      </c>
      <c r="F991" s="38">
        <v>0.6</v>
      </c>
      <c r="G991" s="42">
        <v>12407520</v>
      </c>
      <c r="H991" s="45">
        <v>1367713</v>
      </c>
      <c r="I991" s="53">
        <f t="shared" si="116"/>
        <v>6623884.2000000002</v>
      </c>
      <c r="J991" s="30">
        <v>14202</v>
      </c>
      <c r="K991" s="46"/>
      <c r="L991" s="56">
        <f t="shared" si="117"/>
        <v>8521.1999999999989</v>
      </c>
      <c r="M991" s="8">
        <f t="shared" si="118"/>
        <v>6632405.3999999994</v>
      </c>
      <c r="N991" s="35">
        <v>1.4100000000000001E-4</v>
      </c>
      <c r="O991" s="25">
        <f t="shared" si="122"/>
        <v>935.16916140000001</v>
      </c>
      <c r="P991" s="30">
        <v>2230226</v>
      </c>
      <c r="Q991" s="45">
        <v>0</v>
      </c>
      <c r="R991" s="50">
        <f t="shared" si="119"/>
        <v>1338135.5999999999</v>
      </c>
      <c r="S991" s="4">
        <v>1.85E-4</v>
      </c>
      <c r="T991" s="5">
        <f t="shared" si="120"/>
        <v>247.55508599999996</v>
      </c>
      <c r="U991" s="14">
        <f t="shared" si="121"/>
        <v>1182.7242474</v>
      </c>
    </row>
    <row r="992" spans="1:21" ht="15.75" x14ac:dyDescent="0.25">
      <c r="A992" s="6" t="s">
        <v>62</v>
      </c>
      <c r="B992" s="10" t="s">
        <v>111</v>
      </c>
      <c r="C992" s="2" t="s">
        <v>66</v>
      </c>
      <c r="D992" s="3">
        <v>298</v>
      </c>
      <c r="E992" s="3">
        <v>8102</v>
      </c>
      <c r="F992" s="38">
        <v>0.6</v>
      </c>
      <c r="G992" s="42">
        <v>12407520</v>
      </c>
      <c r="H992" s="45">
        <v>1367713</v>
      </c>
      <c r="I992" s="53">
        <f t="shared" si="116"/>
        <v>6623884.2000000002</v>
      </c>
      <c r="J992" s="30">
        <v>14202</v>
      </c>
      <c r="K992" s="46"/>
      <c r="L992" s="56">
        <f t="shared" si="117"/>
        <v>8521.1999999999989</v>
      </c>
      <c r="M992" s="8">
        <f t="shared" si="118"/>
        <v>6632405.3999999994</v>
      </c>
      <c r="N992" s="35">
        <v>4.7399999999999997E-4</v>
      </c>
      <c r="O992" s="25">
        <f t="shared" si="122"/>
        <v>3143.7601595999995</v>
      </c>
      <c r="P992" s="30">
        <v>2230226</v>
      </c>
      <c r="Q992" s="45">
        <v>0</v>
      </c>
      <c r="R992" s="50">
        <f t="shared" si="119"/>
        <v>1338135.5999999999</v>
      </c>
      <c r="S992" s="4">
        <v>4.5800000000000002E-4</v>
      </c>
      <c r="T992" s="5">
        <f t="shared" si="120"/>
        <v>612.86610480000002</v>
      </c>
      <c r="U992" s="14">
        <f t="shared" si="121"/>
        <v>3756.6262643999994</v>
      </c>
    </row>
    <row r="993" spans="1:21" ht="15.75" x14ac:dyDescent="0.25">
      <c r="A993" s="6" t="s">
        <v>62</v>
      </c>
      <c r="B993" s="10" t="s">
        <v>111</v>
      </c>
      <c r="C993" s="2" t="s">
        <v>78</v>
      </c>
      <c r="D993" s="3">
        <v>298</v>
      </c>
      <c r="E993" s="3">
        <v>8102</v>
      </c>
      <c r="F993" s="38">
        <v>0.6</v>
      </c>
      <c r="G993" s="42">
        <v>12407520</v>
      </c>
      <c r="H993" s="45">
        <v>1367713</v>
      </c>
      <c r="I993" s="53">
        <f t="shared" si="116"/>
        <v>6623884.2000000002</v>
      </c>
      <c r="J993" s="30">
        <v>14202</v>
      </c>
      <c r="K993" s="46"/>
      <c r="L993" s="56">
        <f t="shared" si="117"/>
        <v>8521.1999999999989</v>
      </c>
      <c r="M993" s="8">
        <f t="shared" si="118"/>
        <v>6632405.3999999994</v>
      </c>
      <c r="N993" s="35">
        <v>5.4999999999999997E-3</v>
      </c>
      <c r="O993" s="25">
        <f t="shared" si="122"/>
        <v>36478.229699999996</v>
      </c>
      <c r="P993" s="30">
        <v>2230226</v>
      </c>
      <c r="Q993" s="45">
        <v>0</v>
      </c>
      <c r="R993" s="50">
        <f t="shared" si="119"/>
        <v>1338135.5999999999</v>
      </c>
      <c r="S993" s="4">
        <v>5.8060000000000004E-3</v>
      </c>
      <c r="T993" s="5">
        <f t="shared" si="120"/>
        <v>7769.2152935999993</v>
      </c>
      <c r="U993" s="14">
        <f t="shared" si="121"/>
        <v>44247.444993599995</v>
      </c>
    </row>
    <row r="994" spans="1:21" ht="15.75" x14ac:dyDescent="0.25">
      <c r="A994" s="6" t="s">
        <v>62</v>
      </c>
      <c r="B994" s="10" t="s">
        <v>111</v>
      </c>
      <c r="C994" s="2" t="s">
        <v>67</v>
      </c>
      <c r="D994" s="3">
        <v>298</v>
      </c>
      <c r="E994" s="3">
        <v>8102</v>
      </c>
      <c r="F994" s="38">
        <v>0.6</v>
      </c>
      <c r="G994" s="42">
        <v>12407520</v>
      </c>
      <c r="H994" s="45">
        <v>1367713</v>
      </c>
      <c r="I994" s="53">
        <f t="shared" si="116"/>
        <v>6623884.2000000002</v>
      </c>
      <c r="J994" s="30">
        <v>14202</v>
      </c>
      <c r="K994" s="46"/>
      <c r="L994" s="56">
        <f t="shared" si="117"/>
        <v>8521.1999999999989</v>
      </c>
      <c r="M994" s="8">
        <f t="shared" si="118"/>
        <v>6632405.3999999994</v>
      </c>
      <c r="N994" s="35">
        <v>0</v>
      </c>
      <c r="O994" s="25">
        <f t="shared" si="122"/>
        <v>0</v>
      </c>
      <c r="P994" s="30">
        <v>2230226</v>
      </c>
      <c r="Q994" s="45">
        <v>0</v>
      </c>
      <c r="R994" s="50">
        <f t="shared" si="119"/>
        <v>1338135.5999999999</v>
      </c>
      <c r="S994" s="4">
        <v>0</v>
      </c>
      <c r="T994" s="5">
        <f t="shared" si="120"/>
        <v>0</v>
      </c>
      <c r="U994" s="14">
        <f t="shared" si="121"/>
        <v>0</v>
      </c>
    </row>
    <row r="995" spans="1:21" ht="15.75" x14ac:dyDescent="0.25">
      <c r="A995" s="6" t="s">
        <v>62</v>
      </c>
      <c r="B995" s="10" t="s">
        <v>111</v>
      </c>
      <c r="C995" s="2" t="s">
        <v>68</v>
      </c>
      <c r="D995" s="3">
        <v>298</v>
      </c>
      <c r="E995" s="3">
        <v>8102</v>
      </c>
      <c r="F995" s="38">
        <v>0.6</v>
      </c>
      <c r="G995" s="42">
        <v>12407520</v>
      </c>
      <c r="H995" s="45">
        <v>1367713</v>
      </c>
      <c r="I995" s="53">
        <f t="shared" si="116"/>
        <v>6623884.2000000002</v>
      </c>
      <c r="J995" s="30">
        <v>14202</v>
      </c>
      <c r="K995" s="46"/>
      <c r="L995" s="56">
        <f t="shared" si="117"/>
        <v>8521.1999999999989</v>
      </c>
      <c r="M995" s="8">
        <f t="shared" si="118"/>
        <v>6632405.3999999994</v>
      </c>
      <c r="N995" s="35">
        <v>8.3999999999999995E-5</v>
      </c>
      <c r="O995" s="25">
        <f t="shared" si="122"/>
        <v>557.12205359999996</v>
      </c>
      <c r="P995" s="30">
        <v>2230226</v>
      </c>
      <c r="Q995" s="45">
        <v>0</v>
      </c>
      <c r="R995" s="50">
        <f t="shared" si="119"/>
        <v>1338135.5999999999</v>
      </c>
      <c r="S995" s="4">
        <v>9.3999999999999994E-5</v>
      </c>
      <c r="T995" s="5">
        <f t="shared" si="120"/>
        <v>125.78474639999997</v>
      </c>
      <c r="U995" s="14">
        <f t="shared" si="121"/>
        <v>682.90679999999998</v>
      </c>
    </row>
    <row r="996" spans="1:21" ht="15.75" x14ac:dyDescent="0.25">
      <c r="A996" s="6" t="s">
        <v>62</v>
      </c>
      <c r="B996" s="10" t="s">
        <v>111</v>
      </c>
      <c r="C996" s="2" t="s">
        <v>69</v>
      </c>
      <c r="D996" s="3">
        <v>298</v>
      </c>
      <c r="E996" s="3">
        <v>8102</v>
      </c>
      <c r="F996" s="38">
        <v>0.6</v>
      </c>
      <c r="G996" s="42">
        <v>12407520</v>
      </c>
      <c r="H996" s="45">
        <v>1367713</v>
      </c>
      <c r="I996" s="53">
        <f t="shared" si="116"/>
        <v>6623884.2000000002</v>
      </c>
      <c r="J996" s="30">
        <v>14202</v>
      </c>
      <c r="K996" s="46"/>
      <c r="L996" s="56">
        <f t="shared" si="117"/>
        <v>8521.1999999999989</v>
      </c>
      <c r="M996" s="8">
        <f t="shared" si="118"/>
        <v>6632405.3999999994</v>
      </c>
      <c r="N996" s="35">
        <v>1.3200000000000001E-4</v>
      </c>
      <c r="O996" s="25">
        <f t="shared" si="122"/>
        <v>875.4775128</v>
      </c>
      <c r="P996" s="30">
        <v>2230226</v>
      </c>
      <c r="Q996" s="45">
        <v>0</v>
      </c>
      <c r="R996" s="50">
        <f t="shared" si="119"/>
        <v>1338135.5999999999</v>
      </c>
      <c r="S996" s="4">
        <v>1.46E-4</v>
      </c>
      <c r="T996" s="5">
        <f t="shared" si="120"/>
        <v>195.36779759999999</v>
      </c>
      <c r="U996" s="14">
        <f t="shared" si="121"/>
        <v>1070.8453104</v>
      </c>
    </row>
    <row r="997" spans="1:21" ht="15.75" x14ac:dyDescent="0.25">
      <c r="A997" s="6" t="s">
        <v>62</v>
      </c>
      <c r="B997" s="10" t="s">
        <v>111</v>
      </c>
      <c r="C997" s="2" t="s">
        <v>95</v>
      </c>
      <c r="D997" s="3">
        <v>298</v>
      </c>
      <c r="E997" s="3">
        <v>8102</v>
      </c>
      <c r="F997" s="38">
        <v>0</v>
      </c>
      <c r="G997" s="42">
        <v>12407520</v>
      </c>
      <c r="H997" s="45">
        <v>1367713</v>
      </c>
      <c r="I997" s="53">
        <f t="shared" si="116"/>
        <v>0</v>
      </c>
      <c r="J997" s="30">
        <v>14202</v>
      </c>
      <c r="K997" s="46"/>
      <c r="L997" s="56">
        <f t="shared" si="117"/>
        <v>0</v>
      </c>
      <c r="M997" s="8">
        <f t="shared" si="118"/>
        <v>0</v>
      </c>
      <c r="N997" s="35">
        <v>0</v>
      </c>
      <c r="O997" s="25">
        <f t="shared" si="122"/>
        <v>0</v>
      </c>
      <c r="P997" s="30">
        <v>2230226</v>
      </c>
      <c r="Q997" s="45">
        <v>0</v>
      </c>
      <c r="R997" s="50">
        <f t="shared" si="119"/>
        <v>0</v>
      </c>
      <c r="S997" s="4">
        <v>0</v>
      </c>
      <c r="T997" s="5">
        <f t="shared" si="120"/>
        <v>0</v>
      </c>
      <c r="U997" s="14">
        <f t="shared" si="121"/>
        <v>0</v>
      </c>
    </row>
    <row r="998" spans="1:21" ht="15.75" x14ac:dyDescent="0.25">
      <c r="A998" s="6" t="s">
        <v>62</v>
      </c>
      <c r="B998" s="10" t="s">
        <v>111</v>
      </c>
      <c r="C998" s="2" t="s">
        <v>70</v>
      </c>
      <c r="D998" s="3">
        <v>298</v>
      </c>
      <c r="E998" s="3">
        <v>8102</v>
      </c>
      <c r="F998" s="38">
        <v>0.6</v>
      </c>
      <c r="G998" s="42">
        <v>12407520</v>
      </c>
      <c r="H998" s="45">
        <v>1367713</v>
      </c>
      <c r="I998" s="53">
        <f t="shared" si="116"/>
        <v>6623884.2000000002</v>
      </c>
      <c r="J998" s="30">
        <v>14202</v>
      </c>
      <c r="K998" s="46"/>
      <c r="L998" s="56">
        <f t="shared" si="117"/>
        <v>8521.1999999999989</v>
      </c>
      <c r="M998" s="8">
        <f t="shared" si="118"/>
        <v>6632405.3999999994</v>
      </c>
      <c r="N998" s="35">
        <v>5.0299999999999997E-4</v>
      </c>
      <c r="O998" s="25">
        <f t="shared" si="122"/>
        <v>3336.0999161999994</v>
      </c>
      <c r="P998" s="30">
        <v>2230226</v>
      </c>
      <c r="Q998" s="45">
        <v>0</v>
      </c>
      <c r="R998" s="50">
        <f t="shared" si="119"/>
        <v>1338135.5999999999</v>
      </c>
      <c r="S998" s="4">
        <v>5.6400000000000005E-4</v>
      </c>
      <c r="T998" s="5">
        <f t="shared" si="120"/>
        <v>754.70847839999999</v>
      </c>
      <c r="U998" s="14">
        <f t="shared" si="121"/>
        <v>4090.8083945999992</v>
      </c>
    </row>
    <row r="999" spans="1:21" ht="15.75" x14ac:dyDescent="0.25">
      <c r="A999" s="6" t="s">
        <v>62</v>
      </c>
      <c r="B999" s="10" t="s">
        <v>111</v>
      </c>
      <c r="C999" s="2" t="s">
        <v>96</v>
      </c>
      <c r="D999" s="3">
        <v>298</v>
      </c>
      <c r="E999" s="3">
        <v>8102</v>
      </c>
      <c r="F999" s="38">
        <v>0.6</v>
      </c>
      <c r="G999" s="42">
        <v>12407520</v>
      </c>
      <c r="H999" s="45">
        <v>1367713</v>
      </c>
      <c r="I999" s="53">
        <f t="shared" si="116"/>
        <v>6623884.2000000002</v>
      </c>
      <c r="J999" s="30">
        <v>14202</v>
      </c>
      <c r="K999" s="46"/>
      <c r="L999" s="56">
        <f t="shared" si="117"/>
        <v>8521.1999999999989</v>
      </c>
      <c r="M999" s="8">
        <f t="shared" si="118"/>
        <v>6632405.3999999994</v>
      </c>
      <c r="N999" s="35">
        <v>2.4099999999999998E-3</v>
      </c>
      <c r="O999" s="25">
        <f t="shared" si="122"/>
        <v>15984.097013999997</v>
      </c>
      <c r="P999" s="30">
        <v>2230226</v>
      </c>
      <c r="Q999" s="45">
        <v>0</v>
      </c>
      <c r="R999" s="50">
        <f t="shared" si="119"/>
        <v>1338135.5999999999</v>
      </c>
      <c r="S999" s="4">
        <v>2.7000000000000001E-3</v>
      </c>
      <c r="T999" s="5">
        <f t="shared" si="120"/>
        <v>3612.9661199999996</v>
      </c>
      <c r="U999" s="14">
        <f t="shared" si="121"/>
        <v>19597.063133999996</v>
      </c>
    </row>
    <row r="1000" spans="1:21" ht="15.75" x14ac:dyDescent="0.25">
      <c r="A1000" s="6" t="s">
        <v>62</v>
      </c>
      <c r="B1000" s="10" t="s">
        <v>111</v>
      </c>
      <c r="C1000" s="2" t="s">
        <v>71</v>
      </c>
      <c r="D1000" s="3">
        <v>298</v>
      </c>
      <c r="E1000" s="3">
        <v>8102</v>
      </c>
      <c r="F1000" s="38">
        <v>0.6</v>
      </c>
      <c r="G1000" s="42">
        <v>12407520</v>
      </c>
      <c r="H1000" s="45">
        <v>1367713</v>
      </c>
      <c r="I1000" s="53">
        <f t="shared" si="116"/>
        <v>6623884.2000000002</v>
      </c>
      <c r="J1000" s="30">
        <v>14202</v>
      </c>
      <c r="K1000" s="46"/>
      <c r="L1000" s="56">
        <f t="shared" si="117"/>
        <v>8521.1999999999989</v>
      </c>
      <c r="M1000" s="8">
        <f t="shared" si="118"/>
        <v>6632405.3999999994</v>
      </c>
      <c r="N1000" s="35">
        <v>8.2000000000000001E-5</v>
      </c>
      <c r="O1000" s="25">
        <f t="shared" si="122"/>
        <v>543.85724279999999</v>
      </c>
      <c r="P1000" s="30">
        <v>2230226</v>
      </c>
      <c r="Q1000" s="45">
        <v>0</v>
      </c>
      <c r="R1000" s="50">
        <f t="shared" si="119"/>
        <v>1338135.5999999999</v>
      </c>
      <c r="S1000" s="4">
        <v>9.2E-5</v>
      </c>
      <c r="T1000" s="5">
        <f t="shared" si="120"/>
        <v>123.10847519999999</v>
      </c>
      <c r="U1000" s="14">
        <f t="shared" si="121"/>
        <v>666.96571799999992</v>
      </c>
    </row>
    <row r="1001" spans="1:21" ht="15.75" x14ac:dyDescent="0.25">
      <c r="A1001" s="6" t="s">
        <v>62</v>
      </c>
      <c r="B1001" s="10" t="s">
        <v>111</v>
      </c>
      <c r="C1001" s="2" t="s">
        <v>84</v>
      </c>
      <c r="D1001" s="3">
        <v>298</v>
      </c>
      <c r="E1001" s="3">
        <v>8102</v>
      </c>
      <c r="F1001" s="38">
        <v>0.6</v>
      </c>
      <c r="G1001" s="42">
        <v>12407520</v>
      </c>
      <c r="H1001" s="45">
        <v>1367713</v>
      </c>
      <c r="I1001" s="53">
        <f t="shared" si="116"/>
        <v>6623884.2000000002</v>
      </c>
      <c r="J1001" s="30">
        <v>14202</v>
      </c>
      <c r="K1001" s="46"/>
      <c r="L1001" s="56">
        <f t="shared" si="117"/>
        <v>8521.1999999999989</v>
      </c>
      <c r="M1001" s="8">
        <f t="shared" si="118"/>
        <v>6632405.3999999994</v>
      </c>
      <c r="N1001" s="35">
        <v>0</v>
      </c>
      <c r="O1001" s="25">
        <f t="shared" si="122"/>
        <v>0</v>
      </c>
      <c r="P1001" s="30">
        <v>2230226</v>
      </c>
      <c r="Q1001" s="45">
        <v>0</v>
      </c>
      <c r="R1001" s="50">
        <f t="shared" si="119"/>
        <v>1338135.5999999999</v>
      </c>
      <c r="S1001" s="4">
        <v>0</v>
      </c>
      <c r="T1001" s="5">
        <f t="shared" si="120"/>
        <v>0</v>
      </c>
      <c r="U1001" s="14">
        <f t="shared" si="121"/>
        <v>0</v>
      </c>
    </row>
    <row r="1002" spans="1:21" ht="15.75" x14ac:dyDescent="0.25">
      <c r="A1002" s="6" t="s">
        <v>62</v>
      </c>
      <c r="B1002" s="10" t="s">
        <v>111</v>
      </c>
      <c r="C1002" s="2" t="s">
        <v>72</v>
      </c>
      <c r="D1002" s="3">
        <v>298</v>
      </c>
      <c r="E1002" s="3">
        <v>8102</v>
      </c>
      <c r="F1002" s="38">
        <v>0.6</v>
      </c>
      <c r="G1002" s="42">
        <v>12407520</v>
      </c>
      <c r="H1002" s="45">
        <v>1367713</v>
      </c>
      <c r="I1002" s="53">
        <f t="shared" si="116"/>
        <v>6623884.2000000002</v>
      </c>
      <c r="J1002" s="30">
        <v>14202</v>
      </c>
      <c r="K1002" s="46"/>
      <c r="L1002" s="56">
        <f t="shared" si="117"/>
        <v>8521.1999999999989</v>
      </c>
      <c r="M1002" s="8">
        <f t="shared" si="118"/>
        <v>6632405.3999999994</v>
      </c>
      <c r="N1002" s="35">
        <v>1.36E-4</v>
      </c>
      <c r="O1002" s="25">
        <f t="shared" si="122"/>
        <v>902.00713439999993</v>
      </c>
      <c r="P1002" s="30">
        <v>2230226</v>
      </c>
      <c r="Q1002" s="45">
        <v>0</v>
      </c>
      <c r="R1002" s="50">
        <f t="shared" si="119"/>
        <v>1338135.5999999999</v>
      </c>
      <c r="S1002" s="4">
        <v>1.35E-4</v>
      </c>
      <c r="T1002" s="5">
        <f t="shared" si="120"/>
        <v>180.64830599999999</v>
      </c>
      <c r="U1002" s="14">
        <f t="shared" si="121"/>
        <v>1082.6554403999999</v>
      </c>
    </row>
    <row r="1003" spans="1:21" ht="15.75" x14ac:dyDescent="0.25">
      <c r="A1003" s="6" t="s">
        <v>62</v>
      </c>
      <c r="B1003" s="10" t="s">
        <v>111</v>
      </c>
      <c r="C1003" s="2" t="s">
        <v>73</v>
      </c>
      <c r="D1003" s="3">
        <v>298</v>
      </c>
      <c r="E1003" s="3">
        <v>8102</v>
      </c>
      <c r="F1003" s="38">
        <v>0</v>
      </c>
      <c r="G1003" s="42">
        <v>12407520</v>
      </c>
      <c r="H1003" s="45">
        <v>1367713</v>
      </c>
      <c r="I1003" s="53">
        <f t="shared" si="116"/>
        <v>0</v>
      </c>
      <c r="J1003" s="30">
        <v>14202</v>
      </c>
      <c r="K1003" s="46"/>
      <c r="L1003" s="56">
        <f t="shared" si="117"/>
        <v>0</v>
      </c>
      <c r="M1003" s="8">
        <f t="shared" si="118"/>
        <v>0</v>
      </c>
      <c r="N1003" s="35">
        <v>1.2E-5</v>
      </c>
      <c r="O1003" s="25">
        <f t="shared" si="122"/>
        <v>0</v>
      </c>
      <c r="P1003" s="30">
        <v>2230226</v>
      </c>
      <c r="Q1003" s="45">
        <v>0</v>
      </c>
      <c r="R1003" s="50">
        <f t="shared" si="119"/>
        <v>0</v>
      </c>
      <c r="S1003" s="4">
        <v>1.2E-5</v>
      </c>
      <c r="T1003" s="5">
        <f t="shared" si="120"/>
        <v>0</v>
      </c>
      <c r="U1003" s="14">
        <f t="shared" si="121"/>
        <v>0</v>
      </c>
    </row>
    <row r="1004" spans="1:21" ht="15.75" x14ac:dyDescent="0.25">
      <c r="A1004" s="6" t="s">
        <v>62</v>
      </c>
      <c r="B1004" s="10" t="s">
        <v>111</v>
      </c>
      <c r="C1004" s="2" t="s">
        <v>74</v>
      </c>
      <c r="D1004" s="3">
        <v>298</v>
      </c>
      <c r="E1004" s="3">
        <v>8102</v>
      </c>
      <c r="F1004" s="38">
        <v>0</v>
      </c>
      <c r="G1004" s="42">
        <v>12407520</v>
      </c>
      <c r="H1004" s="45">
        <v>1367713</v>
      </c>
      <c r="I1004" s="53">
        <f t="shared" si="116"/>
        <v>0</v>
      </c>
      <c r="J1004" s="30">
        <v>14202</v>
      </c>
      <c r="K1004" s="46"/>
      <c r="L1004" s="56">
        <f t="shared" si="117"/>
        <v>0</v>
      </c>
      <c r="M1004" s="8">
        <f t="shared" si="118"/>
        <v>0</v>
      </c>
      <c r="N1004" s="35">
        <v>2.14E-4</v>
      </c>
      <c r="O1004" s="25">
        <f t="shared" si="122"/>
        <v>0</v>
      </c>
      <c r="P1004" s="30">
        <v>2230226</v>
      </c>
      <c r="Q1004" s="45">
        <v>0</v>
      </c>
      <c r="R1004" s="50">
        <f t="shared" si="119"/>
        <v>0</v>
      </c>
      <c r="S1004" s="4">
        <v>2.4000000000000001E-4</v>
      </c>
      <c r="T1004" s="5">
        <f t="shared" si="120"/>
        <v>0</v>
      </c>
      <c r="U1004" s="14">
        <f t="shared" si="121"/>
        <v>0</v>
      </c>
    </row>
    <row r="1005" spans="1:21" ht="15.75" x14ac:dyDescent="0.25">
      <c r="A1005" s="6" t="s">
        <v>62</v>
      </c>
      <c r="B1005" s="10" t="s">
        <v>111</v>
      </c>
      <c r="C1005" s="2" t="s">
        <v>111</v>
      </c>
      <c r="D1005" s="3">
        <v>298</v>
      </c>
      <c r="E1005" s="3">
        <v>8102</v>
      </c>
      <c r="F1005" s="38">
        <v>0.6</v>
      </c>
      <c r="G1005" s="42">
        <v>12407520</v>
      </c>
      <c r="H1005" s="45">
        <v>1367713</v>
      </c>
      <c r="I1005" s="53">
        <f t="shared" si="116"/>
        <v>6623884.2000000002</v>
      </c>
      <c r="J1005" s="30">
        <v>14202</v>
      </c>
      <c r="K1005" s="46"/>
      <c r="L1005" s="56">
        <f t="shared" si="117"/>
        <v>8521.1999999999989</v>
      </c>
      <c r="M1005" s="8">
        <f t="shared" si="118"/>
        <v>6632405.3999999994</v>
      </c>
      <c r="N1005" s="35">
        <v>0</v>
      </c>
      <c r="O1005" s="25">
        <f t="shared" si="122"/>
        <v>0</v>
      </c>
      <c r="P1005" s="30">
        <v>2230226</v>
      </c>
      <c r="Q1005" s="45">
        <v>0</v>
      </c>
      <c r="R1005" s="50">
        <f t="shared" si="119"/>
        <v>1338135.5999999999</v>
      </c>
      <c r="S1005" s="4">
        <v>0</v>
      </c>
      <c r="T1005" s="5">
        <f t="shared" si="120"/>
        <v>0</v>
      </c>
      <c r="U1005" s="14">
        <f t="shared" si="121"/>
        <v>0</v>
      </c>
    </row>
    <row r="1006" spans="1:21" ht="15.75" x14ac:dyDescent="0.25">
      <c r="A1006" s="6" t="s">
        <v>62</v>
      </c>
      <c r="B1006" s="10" t="s">
        <v>111</v>
      </c>
      <c r="C1006" s="2" t="s">
        <v>32</v>
      </c>
      <c r="D1006" s="3">
        <v>298</v>
      </c>
      <c r="E1006" s="3">
        <v>8102</v>
      </c>
      <c r="F1006" s="38">
        <v>0.6</v>
      </c>
      <c r="G1006" s="42">
        <v>12407520</v>
      </c>
      <c r="H1006" s="45">
        <v>1367713</v>
      </c>
      <c r="I1006" s="53">
        <f t="shared" si="116"/>
        <v>6623884.2000000002</v>
      </c>
      <c r="J1006" s="30">
        <v>14202</v>
      </c>
      <c r="K1006" s="46"/>
      <c r="L1006" s="56">
        <f t="shared" si="117"/>
        <v>8521.1999999999989</v>
      </c>
      <c r="M1006" s="8">
        <f t="shared" si="118"/>
        <v>6632405.3999999994</v>
      </c>
      <c r="N1006" s="35">
        <v>0</v>
      </c>
      <c r="O1006" s="25">
        <f t="shared" si="122"/>
        <v>0</v>
      </c>
      <c r="P1006" s="30">
        <v>2230226</v>
      </c>
      <c r="Q1006" s="45">
        <v>0</v>
      </c>
      <c r="R1006" s="50">
        <f t="shared" si="119"/>
        <v>1338135.5999999999</v>
      </c>
      <c r="S1006" s="4">
        <v>0</v>
      </c>
      <c r="T1006" s="5">
        <f t="shared" si="120"/>
        <v>0</v>
      </c>
      <c r="U1006" s="14">
        <f t="shared" si="121"/>
        <v>0</v>
      </c>
    </row>
    <row r="1007" spans="1:21" ht="15.75" x14ac:dyDescent="0.25">
      <c r="A1007" s="6" t="s">
        <v>62</v>
      </c>
      <c r="B1007" s="10" t="s">
        <v>111</v>
      </c>
      <c r="C1007" s="2" t="s">
        <v>37</v>
      </c>
      <c r="D1007" s="3">
        <v>298</v>
      </c>
      <c r="E1007" s="3">
        <v>8102</v>
      </c>
      <c r="F1007" s="38">
        <v>0.6</v>
      </c>
      <c r="G1007" s="42">
        <v>12407520</v>
      </c>
      <c r="H1007" s="45">
        <v>1367713</v>
      </c>
      <c r="I1007" s="53">
        <f t="shared" si="116"/>
        <v>6623884.2000000002</v>
      </c>
      <c r="J1007" s="30">
        <v>14202</v>
      </c>
      <c r="K1007" s="46"/>
      <c r="L1007" s="56">
        <f t="shared" si="117"/>
        <v>8521.1999999999989</v>
      </c>
      <c r="M1007" s="8">
        <f t="shared" si="118"/>
        <v>6632405.3999999994</v>
      </c>
      <c r="N1007" s="35">
        <v>2.1499999999999999E-4</v>
      </c>
      <c r="O1007" s="25">
        <f t="shared" si="122"/>
        <v>1425.9671609999998</v>
      </c>
      <c r="P1007" s="30">
        <v>2230226</v>
      </c>
      <c r="Q1007" s="45">
        <v>0</v>
      </c>
      <c r="R1007" s="50">
        <f t="shared" si="119"/>
        <v>1338135.5999999999</v>
      </c>
      <c r="S1007" s="4">
        <v>2.41E-4</v>
      </c>
      <c r="T1007" s="5">
        <f t="shared" si="120"/>
        <v>322.49067959999996</v>
      </c>
      <c r="U1007" s="14">
        <f t="shared" si="121"/>
        <v>1748.4578405999998</v>
      </c>
    </row>
    <row r="1008" spans="1:21" ht="15.75" x14ac:dyDescent="0.25">
      <c r="A1008" s="6" t="s">
        <v>62</v>
      </c>
      <c r="B1008" s="10" t="s">
        <v>111</v>
      </c>
      <c r="C1008" s="2" t="s">
        <v>33</v>
      </c>
      <c r="D1008" s="3">
        <v>298</v>
      </c>
      <c r="E1008" s="3">
        <v>8102</v>
      </c>
      <c r="F1008" s="38">
        <v>0.6</v>
      </c>
      <c r="G1008" s="42">
        <v>12407520</v>
      </c>
      <c r="H1008" s="45">
        <v>1367713</v>
      </c>
      <c r="I1008" s="53">
        <f t="shared" si="116"/>
        <v>6623884.2000000002</v>
      </c>
      <c r="J1008" s="30">
        <v>14202</v>
      </c>
      <c r="K1008" s="46"/>
      <c r="L1008" s="56">
        <f t="shared" si="117"/>
        <v>8521.1999999999989</v>
      </c>
      <c r="M1008" s="8">
        <f t="shared" si="118"/>
        <v>6632405.3999999994</v>
      </c>
      <c r="N1008" s="35">
        <v>6.6000000000000005E-5</v>
      </c>
      <c r="O1008" s="25">
        <f t="shared" si="122"/>
        <v>437.7387564</v>
      </c>
      <c r="P1008" s="30">
        <v>2230226</v>
      </c>
      <c r="Q1008" s="45">
        <v>0</v>
      </c>
      <c r="R1008" s="50">
        <f t="shared" si="119"/>
        <v>1338135.5999999999</v>
      </c>
      <c r="S1008" s="4">
        <v>6.2000000000000003E-5</v>
      </c>
      <c r="T1008" s="5">
        <f t="shared" si="120"/>
        <v>82.964407199999997</v>
      </c>
      <c r="U1008" s="14">
        <f t="shared" si="121"/>
        <v>520.70316360000004</v>
      </c>
    </row>
    <row r="1009" spans="1:21" ht="15.75" x14ac:dyDescent="0.25">
      <c r="A1009" s="6" t="s">
        <v>62</v>
      </c>
      <c r="B1009" s="10" t="s">
        <v>111</v>
      </c>
      <c r="C1009" s="2" t="s">
        <v>187</v>
      </c>
      <c r="D1009" s="3">
        <v>298</v>
      </c>
      <c r="E1009" s="3">
        <v>8102</v>
      </c>
      <c r="F1009" s="38">
        <v>0.6</v>
      </c>
      <c r="G1009" s="42">
        <v>12407520</v>
      </c>
      <c r="H1009" s="45">
        <v>1367713</v>
      </c>
      <c r="I1009" s="53">
        <f t="shared" si="116"/>
        <v>6623884.2000000002</v>
      </c>
      <c r="J1009" s="30">
        <v>14202</v>
      </c>
      <c r="K1009" s="46"/>
      <c r="L1009" s="56">
        <f t="shared" si="117"/>
        <v>8521.1999999999989</v>
      </c>
      <c r="M1009" s="8">
        <f t="shared" si="118"/>
        <v>6632405.3999999994</v>
      </c>
      <c r="N1009" s="35">
        <v>4.6E-5</v>
      </c>
      <c r="O1009" s="25">
        <f t="shared" si="122"/>
        <v>305.09064839999996</v>
      </c>
      <c r="P1009" s="30">
        <v>2230226</v>
      </c>
      <c r="Q1009" s="45">
        <v>0</v>
      </c>
      <c r="R1009" s="50">
        <f t="shared" si="119"/>
        <v>1338135.5999999999</v>
      </c>
      <c r="S1009" s="4">
        <v>2.5999999999999998E-5</v>
      </c>
      <c r="T1009" s="5">
        <f t="shared" si="120"/>
        <v>34.791525599999993</v>
      </c>
      <c r="U1009" s="14">
        <f t="shared" si="121"/>
        <v>339.88217399999996</v>
      </c>
    </row>
    <row r="1010" spans="1:21" ht="15.75" x14ac:dyDescent="0.25">
      <c r="A1010" s="6" t="s">
        <v>62</v>
      </c>
      <c r="B1010" s="10" t="s">
        <v>111</v>
      </c>
      <c r="C1010" s="2" t="s">
        <v>64</v>
      </c>
      <c r="D1010" s="3">
        <v>847</v>
      </c>
      <c r="E1010" s="3">
        <v>8102</v>
      </c>
      <c r="F1010" s="38">
        <v>0.6</v>
      </c>
      <c r="G1010" s="42">
        <v>0</v>
      </c>
      <c r="H1010" s="45"/>
      <c r="I1010" s="53">
        <f t="shared" si="116"/>
        <v>0</v>
      </c>
      <c r="J1010" s="30">
        <v>49607</v>
      </c>
      <c r="K1010" s="45">
        <v>74053</v>
      </c>
      <c r="L1010" s="56">
        <f t="shared" si="117"/>
        <v>-14667.6</v>
      </c>
      <c r="M1010" s="8">
        <f t="shared" si="118"/>
        <v>-14667.6</v>
      </c>
      <c r="N1010" s="35">
        <v>1.4239999999999999E-3</v>
      </c>
      <c r="O1010" s="25">
        <f t="shared" si="122"/>
        <v>-20.886662399999999</v>
      </c>
      <c r="P1010" s="30">
        <v>0</v>
      </c>
      <c r="Q1010" s="45">
        <v>0</v>
      </c>
      <c r="R1010" s="50">
        <f t="shared" si="119"/>
        <v>0</v>
      </c>
      <c r="S1010" s="4">
        <v>1.72E-3</v>
      </c>
      <c r="T1010" s="5">
        <f t="shared" si="120"/>
        <v>0</v>
      </c>
      <c r="U1010" s="14">
        <f t="shared" si="121"/>
        <v>-20.886662399999999</v>
      </c>
    </row>
    <row r="1011" spans="1:21" ht="15.75" x14ac:dyDescent="0.25">
      <c r="A1011" s="6" t="s">
        <v>62</v>
      </c>
      <c r="B1011" s="10" t="s">
        <v>111</v>
      </c>
      <c r="C1011" s="2" t="s">
        <v>65</v>
      </c>
      <c r="D1011" s="3">
        <v>847</v>
      </c>
      <c r="E1011" s="3">
        <v>8102</v>
      </c>
      <c r="F1011" s="38">
        <v>0.6</v>
      </c>
      <c r="G1011" s="42">
        <v>0</v>
      </c>
      <c r="H1011" s="45"/>
      <c r="I1011" s="53">
        <f t="shared" si="116"/>
        <v>0</v>
      </c>
      <c r="J1011" s="30">
        <v>49607</v>
      </c>
      <c r="K1011" s="45">
        <v>74053</v>
      </c>
      <c r="L1011" s="56">
        <f t="shared" si="117"/>
        <v>-14667.6</v>
      </c>
      <c r="M1011" s="8">
        <f t="shared" si="118"/>
        <v>-14667.6</v>
      </c>
      <c r="N1011" s="35">
        <v>1.4100000000000001E-4</v>
      </c>
      <c r="O1011" s="25">
        <f t="shared" si="122"/>
        <v>-2.0681316000000001</v>
      </c>
      <c r="P1011" s="30">
        <v>0</v>
      </c>
      <c r="Q1011" s="45">
        <v>0</v>
      </c>
      <c r="R1011" s="50">
        <f t="shared" si="119"/>
        <v>0</v>
      </c>
      <c r="S1011" s="4">
        <v>1.85E-4</v>
      </c>
      <c r="T1011" s="5">
        <f t="shared" si="120"/>
        <v>0</v>
      </c>
      <c r="U1011" s="14">
        <f t="shared" si="121"/>
        <v>-2.0681316000000001</v>
      </c>
    </row>
    <row r="1012" spans="1:21" ht="15.75" x14ac:dyDescent="0.25">
      <c r="A1012" s="6" t="s">
        <v>62</v>
      </c>
      <c r="B1012" s="10" t="s">
        <v>111</v>
      </c>
      <c r="C1012" s="2" t="s">
        <v>66</v>
      </c>
      <c r="D1012" s="3">
        <v>847</v>
      </c>
      <c r="E1012" s="3">
        <v>8102</v>
      </c>
      <c r="F1012" s="38">
        <v>0.6</v>
      </c>
      <c r="G1012" s="42">
        <v>0</v>
      </c>
      <c r="H1012" s="45"/>
      <c r="I1012" s="53">
        <f t="shared" si="116"/>
        <v>0</v>
      </c>
      <c r="J1012" s="30">
        <v>49607</v>
      </c>
      <c r="K1012" s="45">
        <v>74053</v>
      </c>
      <c r="L1012" s="56">
        <f t="shared" si="117"/>
        <v>-14667.6</v>
      </c>
      <c r="M1012" s="8">
        <f t="shared" si="118"/>
        <v>-14667.6</v>
      </c>
      <c r="N1012" s="35">
        <v>4.7399999999999997E-4</v>
      </c>
      <c r="O1012" s="25">
        <f t="shared" si="122"/>
        <v>-6.9524423999999998</v>
      </c>
      <c r="P1012" s="30">
        <v>0</v>
      </c>
      <c r="Q1012" s="45">
        <v>0</v>
      </c>
      <c r="R1012" s="50">
        <f t="shared" si="119"/>
        <v>0</v>
      </c>
      <c r="S1012" s="4">
        <v>4.5800000000000002E-4</v>
      </c>
      <c r="T1012" s="5">
        <f t="shared" si="120"/>
        <v>0</v>
      </c>
      <c r="U1012" s="14">
        <f t="shared" si="121"/>
        <v>-6.9524423999999998</v>
      </c>
    </row>
    <row r="1013" spans="1:21" ht="15.75" x14ac:dyDescent="0.25">
      <c r="A1013" s="6" t="s">
        <v>62</v>
      </c>
      <c r="B1013" s="10" t="s">
        <v>111</v>
      </c>
      <c r="C1013" s="2" t="s">
        <v>78</v>
      </c>
      <c r="D1013" s="3">
        <v>847</v>
      </c>
      <c r="E1013" s="3">
        <v>8102</v>
      </c>
      <c r="F1013" s="38">
        <v>0.6</v>
      </c>
      <c r="G1013" s="42">
        <v>0</v>
      </c>
      <c r="H1013" s="45"/>
      <c r="I1013" s="53">
        <f t="shared" si="116"/>
        <v>0</v>
      </c>
      <c r="J1013" s="30">
        <v>49607</v>
      </c>
      <c r="K1013" s="45">
        <v>74053</v>
      </c>
      <c r="L1013" s="56">
        <f t="shared" si="117"/>
        <v>-14667.6</v>
      </c>
      <c r="M1013" s="8">
        <f t="shared" si="118"/>
        <v>-14667.6</v>
      </c>
      <c r="N1013" s="35">
        <v>5.4999999999999997E-3</v>
      </c>
      <c r="O1013" s="25">
        <f t="shared" si="122"/>
        <v>-80.67179999999999</v>
      </c>
      <c r="P1013" s="30">
        <v>0</v>
      </c>
      <c r="Q1013" s="45">
        <v>0</v>
      </c>
      <c r="R1013" s="50">
        <f t="shared" si="119"/>
        <v>0</v>
      </c>
      <c r="S1013" s="4">
        <v>5.8060000000000004E-3</v>
      </c>
      <c r="T1013" s="5">
        <f t="shared" si="120"/>
        <v>0</v>
      </c>
      <c r="U1013" s="14">
        <f t="shared" si="121"/>
        <v>-80.67179999999999</v>
      </c>
    </row>
    <row r="1014" spans="1:21" ht="15.75" x14ac:dyDescent="0.25">
      <c r="A1014" s="6" t="s">
        <v>62</v>
      </c>
      <c r="B1014" s="10" t="s">
        <v>111</v>
      </c>
      <c r="C1014" s="2" t="s">
        <v>67</v>
      </c>
      <c r="D1014" s="3">
        <v>847</v>
      </c>
      <c r="E1014" s="3">
        <v>8102</v>
      </c>
      <c r="F1014" s="38">
        <v>0.6</v>
      </c>
      <c r="G1014" s="42">
        <v>0</v>
      </c>
      <c r="H1014" s="45"/>
      <c r="I1014" s="53">
        <f t="shared" si="116"/>
        <v>0</v>
      </c>
      <c r="J1014" s="30">
        <v>49607</v>
      </c>
      <c r="K1014" s="45">
        <v>74053</v>
      </c>
      <c r="L1014" s="56">
        <f t="shared" si="117"/>
        <v>-14667.6</v>
      </c>
      <c r="M1014" s="8">
        <f t="shared" si="118"/>
        <v>-14667.6</v>
      </c>
      <c r="N1014" s="35">
        <v>0</v>
      </c>
      <c r="O1014" s="25">
        <f t="shared" si="122"/>
        <v>0</v>
      </c>
      <c r="P1014" s="30">
        <v>0</v>
      </c>
      <c r="Q1014" s="45">
        <v>0</v>
      </c>
      <c r="R1014" s="50">
        <f t="shared" si="119"/>
        <v>0</v>
      </c>
      <c r="S1014" s="4">
        <v>0</v>
      </c>
      <c r="T1014" s="5">
        <f t="shared" si="120"/>
        <v>0</v>
      </c>
      <c r="U1014" s="14">
        <f t="shared" si="121"/>
        <v>0</v>
      </c>
    </row>
    <row r="1015" spans="1:21" ht="15.75" x14ac:dyDescent="0.25">
      <c r="A1015" s="6" t="s">
        <v>62</v>
      </c>
      <c r="B1015" s="10" t="s">
        <v>111</v>
      </c>
      <c r="C1015" s="2" t="s">
        <v>68</v>
      </c>
      <c r="D1015" s="3">
        <v>847</v>
      </c>
      <c r="E1015" s="3">
        <v>8102</v>
      </c>
      <c r="F1015" s="38">
        <v>0.6</v>
      </c>
      <c r="G1015" s="42">
        <v>0</v>
      </c>
      <c r="H1015" s="45"/>
      <c r="I1015" s="53">
        <f t="shared" si="116"/>
        <v>0</v>
      </c>
      <c r="J1015" s="30">
        <v>49607</v>
      </c>
      <c r="K1015" s="45">
        <v>74053</v>
      </c>
      <c r="L1015" s="56">
        <f t="shared" si="117"/>
        <v>-14667.6</v>
      </c>
      <c r="M1015" s="8">
        <f t="shared" si="118"/>
        <v>-14667.6</v>
      </c>
      <c r="N1015" s="35">
        <v>8.3999999999999995E-5</v>
      </c>
      <c r="O1015" s="25">
        <f t="shared" si="122"/>
        <v>-1.2320784</v>
      </c>
      <c r="P1015" s="30">
        <v>0</v>
      </c>
      <c r="Q1015" s="45">
        <v>0</v>
      </c>
      <c r="R1015" s="50">
        <f t="shared" si="119"/>
        <v>0</v>
      </c>
      <c r="S1015" s="4">
        <v>9.3999999999999994E-5</v>
      </c>
      <c r="T1015" s="5">
        <f t="shared" si="120"/>
        <v>0</v>
      </c>
      <c r="U1015" s="14">
        <f t="shared" si="121"/>
        <v>-1.2320784</v>
      </c>
    </row>
    <row r="1016" spans="1:21" ht="15.75" x14ac:dyDescent="0.25">
      <c r="A1016" s="6" t="s">
        <v>62</v>
      </c>
      <c r="B1016" s="10" t="s">
        <v>111</v>
      </c>
      <c r="C1016" s="2" t="s">
        <v>69</v>
      </c>
      <c r="D1016" s="3">
        <v>847</v>
      </c>
      <c r="E1016" s="3">
        <v>8102</v>
      </c>
      <c r="F1016" s="38">
        <v>0.6</v>
      </c>
      <c r="G1016" s="42">
        <v>0</v>
      </c>
      <c r="H1016" s="45"/>
      <c r="I1016" s="53">
        <f t="shared" si="116"/>
        <v>0</v>
      </c>
      <c r="J1016" s="30">
        <v>49607</v>
      </c>
      <c r="K1016" s="45">
        <v>74053</v>
      </c>
      <c r="L1016" s="56">
        <f t="shared" si="117"/>
        <v>-14667.6</v>
      </c>
      <c r="M1016" s="8">
        <f t="shared" si="118"/>
        <v>-14667.6</v>
      </c>
      <c r="N1016" s="35">
        <v>1.3200000000000001E-4</v>
      </c>
      <c r="O1016" s="25">
        <f t="shared" si="122"/>
        <v>-1.9361232000000002</v>
      </c>
      <c r="P1016" s="30">
        <v>0</v>
      </c>
      <c r="Q1016" s="45">
        <v>0</v>
      </c>
      <c r="R1016" s="50">
        <f t="shared" si="119"/>
        <v>0</v>
      </c>
      <c r="S1016" s="4">
        <v>1.46E-4</v>
      </c>
      <c r="T1016" s="5">
        <f t="shared" si="120"/>
        <v>0</v>
      </c>
      <c r="U1016" s="14">
        <f t="shared" si="121"/>
        <v>-1.9361232000000002</v>
      </c>
    </row>
    <row r="1017" spans="1:21" ht="15.75" x14ac:dyDescent="0.25">
      <c r="A1017" s="6" t="s">
        <v>62</v>
      </c>
      <c r="B1017" s="10" t="s">
        <v>111</v>
      </c>
      <c r="C1017" s="2" t="s">
        <v>95</v>
      </c>
      <c r="D1017" s="3">
        <v>847</v>
      </c>
      <c r="E1017" s="3">
        <v>8102</v>
      </c>
      <c r="F1017" s="38">
        <v>0.6</v>
      </c>
      <c r="G1017" s="42">
        <v>0</v>
      </c>
      <c r="H1017" s="45"/>
      <c r="I1017" s="53">
        <f t="shared" si="116"/>
        <v>0</v>
      </c>
      <c r="J1017" s="30">
        <v>49607</v>
      </c>
      <c r="K1017" s="45">
        <v>74053</v>
      </c>
      <c r="L1017" s="56">
        <f t="shared" si="117"/>
        <v>-14667.6</v>
      </c>
      <c r="M1017" s="8">
        <f t="shared" si="118"/>
        <v>-14667.6</v>
      </c>
      <c r="N1017" s="35">
        <v>0</v>
      </c>
      <c r="O1017" s="25">
        <f t="shared" si="122"/>
        <v>0</v>
      </c>
      <c r="P1017" s="30">
        <v>0</v>
      </c>
      <c r="Q1017" s="45">
        <v>0</v>
      </c>
      <c r="R1017" s="50">
        <f t="shared" si="119"/>
        <v>0</v>
      </c>
      <c r="S1017" s="4">
        <v>0</v>
      </c>
      <c r="T1017" s="5">
        <f t="shared" si="120"/>
        <v>0</v>
      </c>
      <c r="U1017" s="14">
        <f t="shared" si="121"/>
        <v>0</v>
      </c>
    </row>
    <row r="1018" spans="1:21" ht="15.75" x14ac:dyDescent="0.25">
      <c r="A1018" s="6" t="s">
        <v>62</v>
      </c>
      <c r="B1018" s="10" t="s">
        <v>111</v>
      </c>
      <c r="C1018" s="2" t="s">
        <v>96</v>
      </c>
      <c r="D1018" s="3">
        <v>847</v>
      </c>
      <c r="E1018" s="3">
        <v>8102</v>
      </c>
      <c r="F1018" s="38">
        <v>0.6</v>
      </c>
      <c r="G1018" s="42">
        <v>0</v>
      </c>
      <c r="H1018" s="45"/>
      <c r="I1018" s="53">
        <f t="shared" si="116"/>
        <v>0</v>
      </c>
      <c r="J1018" s="30">
        <v>49607</v>
      </c>
      <c r="K1018" s="45">
        <v>74053</v>
      </c>
      <c r="L1018" s="56">
        <f t="shared" si="117"/>
        <v>-14667.6</v>
      </c>
      <c r="M1018" s="8">
        <f t="shared" si="118"/>
        <v>-14667.6</v>
      </c>
      <c r="N1018" s="35">
        <v>2.4099999999999998E-3</v>
      </c>
      <c r="O1018" s="25">
        <f t="shared" si="122"/>
        <v>-35.348915999999996</v>
      </c>
      <c r="P1018" s="30">
        <v>0</v>
      </c>
      <c r="Q1018" s="45">
        <v>0</v>
      </c>
      <c r="R1018" s="50">
        <f t="shared" si="119"/>
        <v>0</v>
      </c>
      <c r="S1018" s="4">
        <v>2.7000000000000001E-3</v>
      </c>
      <c r="T1018" s="5">
        <f t="shared" si="120"/>
        <v>0</v>
      </c>
      <c r="U1018" s="14">
        <f t="shared" si="121"/>
        <v>-35.348915999999996</v>
      </c>
    </row>
    <row r="1019" spans="1:21" ht="15.75" x14ac:dyDescent="0.25">
      <c r="A1019" s="6" t="s">
        <v>62</v>
      </c>
      <c r="B1019" s="10" t="s">
        <v>111</v>
      </c>
      <c r="C1019" s="2" t="s">
        <v>71</v>
      </c>
      <c r="D1019" s="3">
        <v>847</v>
      </c>
      <c r="E1019" s="3">
        <v>8102</v>
      </c>
      <c r="F1019" s="38">
        <v>0.6</v>
      </c>
      <c r="G1019" s="42">
        <v>0</v>
      </c>
      <c r="H1019" s="45"/>
      <c r="I1019" s="53">
        <f t="shared" si="116"/>
        <v>0</v>
      </c>
      <c r="J1019" s="30">
        <v>49607</v>
      </c>
      <c r="K1019" s="45">
        <v>74053</v>
      </c>
      <c r="L1019" s="56">
        <f t="shared" si="117"/>
        <v>-14667.6</v>
      </c>
      <c r="M1019" s="8">
        <f t="shared" si="118"/>
        <v>-14667.6</v>
      </c>
      <c r="N1019" s="35">
        <v>8.2000000000000001E-5</v>
      </c>
      <c r="O1019" s="25">
        <f t="shared" si="122"/>
        <v>-1.2027432</v>
      </c>
      <c r="P1019" s="30">
        <v>0</v>
      </c>
      <c r="Q1019" s="45">
        <v>0</v>
      </c>
      <c r="R1019" s="50">
        <f t="shared" si="119"/>
        <v>0</v>
      </c>
      <c r="S1019" s="4">
        <v>9.2E-5</v>
      </c>
      <c r="T1019" s="5">
        <f t="shared" si="120"/>
        <v>0</v>
      </c>
      <c r="U1019" s="14">
        <f t="shared" si="121"/>
        <v>-1.2027432</v>
      </c>
    </row>
    <row r="1020" spans="1:21" ht="15.75" x14ac:dyDescent="0.25">
      <c r="A1020" s="6" t="s">
        <v>62</v>
      </c>
      <c r="B1020" s="10" t="s">
        <v>111</v>
      </c>
      <c r="C1020" s="2" t="s">
        <v>84</v>
      </c>
      <c r="D1020" s="3">
        <v>847</v>
      </c>
      <c r="E1020" s="3">
        <v>8102</v>
      </c>
      <c r="F1020" s="38">
        <v>0.6</v>
      </c>
      <c r="G1020" s="42">
        <v>0</v>
      </c>
      <c r="H1020" s="45"/>
      <c r="I1020" s="53">
        <f t="shared" si="116"/>
        <v>0</v>
      </c>
      <c r="J1020" s="30">
        <v>49607</v>
      </c>
      <c r="K1020" s="45">
        <v>74053</v>
      </c>
      <c r="L1020" s="56">
        <f t="shared" si="117"/>
        <v>-14667.6</v>
      </c>
      <c r="M1020" s="8">
        <f t="shared" si="118"/>
        <v>-14667.6</v>
      </c>
      <c r="N1020" s="35">
        <v>0</v>
      </c>
      <c r="O1020" s="25">
        <f t="shared" si="122"/>
        <v>0</v>
      </c>
      <c r="P1020" s="30">
        <v>0</v>
      </c>
      <c r="Q1020" s="45">
        <v>0</v>
      </c>
      <c r="R1020" s="50">
        <f t="shared" si="119"/>
        <v>0</v>
      </c>
      <c r="S1020" s="4">
        <v>0</v>
      </c>
      <c r="T1020" s="5">
        <f t="shared" si="120"/>
        <v>0</v>
      </c>
      <c r="U1020" s="14">
        <f t="shared" si="121"/>
        <v>0</v>
      </c>
    </row>
    <row r="1021" spans="1:21" ht="15.75" x14ac:dyDescent="0.25">
      <c r="A1021" s="6" t="s">
        <v>62</v>
      </c>
      <c r="B1021" s="10" t="s">
        <v>111</v>
      </c>
      <c r="C1021" s="2" t="s">
        <v>72</v>
      </c>
      <c r="D1021" s="3">
        <v>847</v>
      </c>
      <c r="E1021" s="3">
        <v>8102</v>
      </c>
      <c r="F1021" s="38">
        <v>0.6</v>
      </c>
      <c r="G1021" s="42">
        <v>0</v>
      </c>
      <c r="H1021" s="45"/>
      <c r="I1021" s="53">
        <f t="shared" si="116"/>
        <v>0</v>
      </c>
      <c r="J1021" s="30">
        <v>49607</v>
      </c>
      <c r="K1021" s="45">
        <v>74053</v>
      </c>
      <c r="L1021" s="56">
        <f t="shared" si="117"/>
        <v>-14667.6</v>
      </c>
      <c r="M1021" s="8">
        <f t="shared" si="118"/>
        <v>-14667.6</v>
      </c>
      <c r="N1021" s="35">
        <v>1.36E-4</v>
      </c>
      <c r="O1021" s="25">
        <f t="shared" si="122"/>
        <v>-1.9947935999999999</v>
      </c>
      <c r="P1021" s="30">
        <v>0</v>
      </c>
      <c r="Q1021" s="45">
        <v>0</v>
      </c>
      <c r="R1021" s="50">
        <f t="shared" si="119"/>
        <v>0</v>
      </c>
      <c r="S1021" s="4">
        <v>1.35E-4</v>
      </c>
      <c r="T1021" s="5">
        <f t="shared" si="120"/>
        <v>0</v>
      </c>
      <c r="U1021" s="14">
        <f t="shared" si="121"/>
        <v>-1.9947935999999999</v>
      </c>
    </row>
    <row r="1022" spans="1:21" ht="15.75" x14ac:dyDescent="0.25">
      <c r="A1022" s="6" t="s">
        <v>62</v>
      </c>
      <c r="B1022" s="10" t="s">
        <v>111</v>
      </c>
      <c r="C1022" s="2" t="s">
        <v>73</v>
      </c>
      <c r="D1022" s="3">
        <v>847</v>
      </c>
      <c r="E1022" s="3">
        <v>8102</v>
      </c>
      <c r="F1022" s="38">
        <v>0</v>
      </c>
      <c r="G1022" s="42">
        <v>0</v>
      </c>
      <c r="H1022" s="45"/>
      <c r="I1022" s="53">
        <f t="shared" si="116"/>
        <v>0</v>
      </c>
      <c r="J1022" s="30">
        <v>49607</v>
      </c>
      <c r="K1022" s="45">
        <v>74053</v>
      </c>
      <c r="L1022" s="56">
        <f t="shared" si="117"/>
        <v>0</v>
      </c>
      <c r="M1022" s="8">
        <f t="shared" si="118"/>
        <v>0</v>
      </c>
      <c r="N1022" s="35">
        <v>1.2E-5</v>
      </c>
      <c r="O1022" s="25">
        <f t="shared" si="122"/>
        <v>0</v>
      </c>
      <c r="P1022" s="30">
        <v>0</v>
      </c>
      <c r="Q1022" s="45">
        <v>0</v>
      </c>
      <c r="R1022" s="50">
        <f t="shared" si="119"/>
        <v>0</v>
      </c>
      <c r="S1022" s="4">
        <v>1.2E-5</v>
      </c>
      <c r="T1022" s="5">
        <f t="shared" si="120"/>
        <v>0</v>
      </c>
      <c r="U1022" s="14">
        <f t="shared" si="121"/>
        <v>0</v>
      </c>
    </row>
    <row r="1023" spans="1:21" ht="15.75" x14ac:dyDescent="0.25">
      <c r="A1023" s="6" t="s">
        <v>62</v>
      </c>
      <c r="B1023" s="10" t="s">
        <v>111</v>
      </c>
      <c r="C1023" s="2" t="s">
        <v>74</v>
      </c>
      <c r="D1023" s="3">
        <v>847</v>
      </c>
      <c r="E1023" s="3">
        <v>8102</v>
      </c>
      <c r="F1023" s="38">
        <v>0</v>
      </c>
      <c r="G1023" s="42">
        <v>0</v>
      </c>
      <c r="H1023" s="45"/>
      <c r="I1023" s="53">
        <f t="shared" si="116"/>
        <v>0</v>
      </c>
      <c r="J1023" s="30">
        <v>49607</v>
      </c>
      <c r="K1023" s="45">
        <v>74053</v>
      </c>
      <c r="L1023" s="56">
        <f t="shared" si="117"/>
        <v>0</v>
      </c>
      <c r="M1023" s="8">
        <f t="shared" si="118"/>
        <v>0</v>
      </c>
      <c r="N1023" s="35">
        <v>2.14E-4</v>
      </c>
      <c r="O1023" s="25">
        <f t="shared" si="122"/>
        <v>0</v>
      </c>
      <c r="P1023" s="30">
        <v>0</v>
      </c>
      <c r="Q1023" s="45">
        <v>0</v>
      </c>
      <c r="R1023" s="50">
        <f t="shared" si="119"/>
        <v>0</v>
      </c>
      <c r="S1023" s="4">
        <v>2.4000000000000001E-4</v>
      </c>
      <c r="T1023" s="5">
        <f t="shared" si="120"/>
        <v>0</v>
      </c>
      <c r="U1023" s="14">
        <f t="shared" si="121"/>
        <v>0</v>
      </c>
    </row>
    <row r="1024" spans="1:21" ht="15.75" x14ac:dyDescent="0.25">
      <c r="A1024" s="6" t="s">
        <v>62</v>
      </c>
      <c r="B1024" s="10" t="s">
        <v>111</v>
      </c>
      <c r="C1024" s="2" t="s">
        <v>111</v>
      </c>
      <c r="D1024" s="3">
        <v>847</v>
      </c>
      <c r="E1024" s="3">
        <v>8102</v>
      </c>
      <c r="F1024" s="38">
        <v>0.6</v>
      </c>
      <c r="G1024" s="42">
        <v>0</v>
      </c>
      <c r="H1024" s="45"/>
      <c r="I1024" s="53">
        <f t="shared" si="116"/>
        <v>0</v>
      </c>
      <c r="J1024" s="30">
        <v>49607</v>
      </c>
      <c r="K1024" s="45">
        <v>74053</v>
      </c>
      <c r="L1024" s="56">
        <f t="shared" si="117"/>
        <v>-14667.6</v>
      </c>
      <c r="M1024" s="8">
        <f t="shared" si="118"/>
        <v>-14667.6</v>
      </c>
      <c r="N1024" s="35">
        <v>0</v>
      </c>
      <c r="O1024" s="25">
        <f t="shared" si="122"/>
        <v>0</v>
      </c>
      <c r="P1024" s="30">
        <v>0</v>
      </c>
      <c r="Q1024" s="45">
        <v>0</v>
      </c>
      <c r="R1024" s="50">
        <f t="shared" si="119"/>
        <v>0</v>
      </c>
      <c r="S1024" s="4">
        <v>0</v>
      </c>
      <c r="T1024" s="5">
        <f t="shared" si="120"/>
        <v>0</v>
      </c>
      <c r="U1024" s="14">
        <f t="shared" si="121"/>
        <v>0</v>
      </c>
    </row>
    <row r="1025" spans="1:21" ht="15.75" x14ac:dyDescent="0.25">
      <c r="A1025" s="6" t="s">
        <v>62</v>
      </c>
      <c r="B1025" s="10" t="s">
        <v>111</v>
      </c>
      <c r="C1025" s="2" t="s">
        <v>32</v>
      </c>
      <c r="D1025" s="3">
        <v>847</v>
      </c>
      <c r="E1025" s="3">
        <v>8102</v>
      </c>
      <c r="F1025" s="38">
        <v>0.6</v>
      </c>
      <c r="G1025" s="42">
        <v>0</v>
      </c>
      <c r="H1025" s="45"/>
      <c r="I1025" s="53">
        <f t="shared" si="116"/>
        <v>0</v>
      </c>
      <c r="J1025" s="30">
        <v>49607</v>
      </c>
      <c r="K1025" s="45">
        <v>74053</v>
      </c>
      <c r="L1025" s="56">
        <f t="shared" si="117"/>
        <v>-14667.6</v>
      </c>
      <c r="M1025" s="8">
        <f t="shared" si="118"/>
        <v>-14667.6</v>
      </c>
      <c r="N1025" s="35">
        <v>0</v>
      </c>
      <c r="O1025" s="25">
        <f t="shared" si="122"/>
        <v>0</v>
      </c>
      <c r="P1025" s="30">
        <v>0</v>
      </c>
      <c r="Q1025" s="45">
        <v>0</v>
      </c>
      <c r="R1025" s="50">
        <f t="shared" si="119"/>
        <v>0</v>
      </c>
      <c r="S1025" s="4">
        <v>0</v>
      </c>
      <c r="T1025" s="5">
        <f t="shared" si="120"/>
        <v>0</v>
      </c>
      <c r="U1025" s="14">
        <f t="shared" si="121"/>
        <v>0</v>
      </c>
    </row>
    <row r="1026" spans="1:21" ht="15.75" x14ac:dyDescent="0.25">
      <c r="A1026" s="6" t="s">
        <v>62</v>
      </c>
      <c r="B1026" s="10" t="s">
        <v>111</v>
      </c>
      <c r="C1026" s="2" t="s">
        <v>37</v>
      </c>
      <c r="D1026" s="3">
        <v>847</v>
      </c>
      <c r="E1026" s="3">
        <v>8102</v>
      </c>
      <c r="F1026" s="38">
        <v>0.6</v>
      </c>
      <c r="G1026" s="42">
        <v>0</v>
      </c>
      <c r="H1026" s="45"/>
      <c r="I1026" s="53">
        <f t="shared" si="116"/>
        <v>0</v>
      </c>
      <c r="J1026" s="30">
        <v>49607</v>
      </c>
      <c r="K1026" s="45">
        <v>74053</v>
      </c>
      <c r="L1026" s="56">
        <f t="shared" si="117"/>
        <v>-14667.6</v>
      </c>
      <c r="M1026" s="8">
        <f t="shared" si="118"/>
        <v>-14667.6</v>
      </c>
      <c r="N1026" s="35">
        <v>2.1499999999999999E-4</v>
      </c>
      <c r="O1026" s="25">
        <f t="shared" si="122"/>
        <v>-3.1535340000000001</v>
      </c>
      <c r="P1026" s="30">
        <v>0</v>
      </c>
      <c r="Q1026" s="45">
        <v>0</v>
      </c>
      <c r="R1026" s="50">
        <f t="shared" si="119"/>
        <v>0</v>
      </c>
      <c r="S1026" s="4">
        <v>2.41E-4</v>
      </c>
      <c r="T1026" s="5">
        <f t="shared" si="120"/>
        <v>0</v>
      </c>
      <c r="U1026" s="14">
        <f t="shared" si="121"/>
        <v>-3.1535340000000001</v>
      </c>
    </row>
    <row r="1027" spans="1:21" ht="15.75" x14ac:dyDescent="0.25">
      <c r="A1027" s="6" t="s">
        <v>62</v>
      </c>
      <c r="B1027" s="10" t="s">
        <v>111</v>
      </c>
      <c r="C1027" s="2" t="s">
        <v>33</v>
      </c>
      <c r="D1027" s="3">
        <v>847</v>
      </c>
      <c r="E1027" s="3">
        <v>8102</v>
      </c>
      <c r="F1027" s="38">
        <v>0.6</v>
      </c>
      <c r="G1027" s="42">
        <v>0</v>
      </c>
      <c r="H1027" s="45"/>
      <c r="I1027" s="53">
        <f t="shared" si="116"/>
        <v>0</v>
      </c>
      <c r="J1027" s="30">
        <v>49607</v>
      </c>
      <c r="K1027" s="45">
        <v>74053</v>
      </c>
      <c r="L1027" s="56">
        <f t="shared" si="117"/>
        <v>-14667.6</v>
      </c>
      <c r="M1027" s="8">
        <f t="shared" si="118"/>
        <v>-14667.6</v>
      </c>
      <c r="N1027" s="35">
        <v>6.6000000000000005E-5</v>
      </c>
      <c r="O1027" s="25">
        <f t="shared" si="122"/>
        <v>-0.96806160000000008</v>
      </c>
      <c r="P1027" s="30">
        <v>0</v>
      </c>
      <c r="Q1027" s="45">
        <v>0</v>
      </c>
      <c r="R1027" s="50">
        <f t="shared" si="119"/>
        <v>0</v>
      </c>
      <c r="S1027" s="4">
        <v>6.2000000000000003E-5</v>
      </c>
      <c r="T1027" s="5">
        <f t="shared" si="120"/>
        <v>0</v>
      </c>
      <c r="U1027" s="14">
        <f t="shared" si="121"/>
        <v>-0.96806160000000008</v>
      </c>
    </row>
    <row r="1028" spans="1:21" ht="15.75" x14ac:dyDescent="0.25">
      <c r="A1028" s="6" t="s">
        <v>62</v>
      </c>
      <c r="B1028" s="10" t="s">
        <v>111</v>
      </c>
      <c r="C1028" s="2" t="s">
        <v>187</v>
      </c>
      <c r="D1028" s="3">
        <v>847</v>
      </c>
      <c r="E1028" s="3">
        <v>8102</v>
      </c>
      <c r="F1028" s="38">
        <v>0.6</v>
      </c>
      <c r="G1028" s="42">
        <v>0</v>
      </c>
      <c r="H1028" s="45"/>
      <c r="I1028" s="53">
        <f t="shared" si="116"/>
        <v>0</v>
      </c>
      <c r="J1028" s="30">
        <v>49607</v>
      </c>
      <c r="K1028" s="45">
        <v>74053</v>
      </c>
      <c r="L1028" s="56">
        <f t="shared" si="117"/>
        <v>-14667.6</v>
      </c>
      <c r="M1028" s="8">
        <f t="shared" si="118"/>
        <v>-14667.6</v>
      </c>
      <c r="N1028" s="35">
        <v>4.6E-5</v>
      </c>
      <c r="O1028" s="25">
        <f t="shared" si="122"/>
        <v>-0.67470960000000002</v>
      </c>
      <c r="P1028" s="30">
        <v>0</v>
      </c>
      <c r="Q1028" s="45">
        <v>0</v>
      </c>
      <c r="R1028" s="50">
        <f t="shared" si="119"/>
        <v>0</v>
      </c>
      <c r="S1028" s="4">
        <v>2.5999999999999998E-5</v>
      </c>
      <c r="T1028" s="5">
        <f t="shared" si="120"/>
        <v>0</v>
      </c>
      <c r="U1028" s="14">
        <f t="shared" si="121"/>
        <v>-0.67470960000000002</v>
      </c>
    </row>
    <row r="1029" spans="1:21" ht="15.75" x14ac:dyDescent="0.25">
      <c r="A1029" s="6" t="s">
        <v>62</v>
      </c>
      <c r="B1029" s="10" t="s">
        <v>26</v>
      </c>
      <c r="C1029" s="2" t="s">
        <v>64</v>
      </c>
      <c r="D1029" s="3">
        <v>518</v>
      </c>
      <c r="E1029" s="3">
        <v>8105</v>
      </c>
      <c r="F1029" s="38">
        <v>1</v>
      </c>
      <c r="G1029" s="42">
        <v>5480000</v>
      </c>
      <c r="H1029" s="47">
        <v>3391390</v>
      </c>
      <c r="I1029" s="53">
        <f t="shared" si="116"/>
        <v>2088610</v>
      </c>
      <c r="J1029" s="30">
        <v>0</v>
      </c>
      <c r="K1029" s="45">
        <v>0</v>
      </c>
      <c r="L1029" s="56">
        <f t="shared" si="117"/>
        <v>0</v>
      </c>
      <c r="M1029" s="8">
        <f t="shared" si="118"/>
        <v>2088610</v>
      </c>
      <c r="N1029" s="35">
        <v>1.4239999999999999E-3</v>
      </c>
      <c r="O1029" s="25">
        <f t="shared" si="122"/>
        <v>2974.18064</v>
      </c>
      <c r="P1029" s="30">
        <v>604383</v>
      </c>
      <c r="Q1029" s="45">
        <v>20121</v>
      </c>
      <c r="R1029" s="50">
        <f t="shared" si="119"/>
        <v>584262</v>
      </c>
      <c r="S1029" s="4">
        <v>1.72E-3</v>
      </c>
      <c r="T1029" s="5">
        <f t="shared" si="120"/>
        <v>1004.9306399999999</v>
      </c>
      <c r="U1029" s="14">
        <f t="shared" si="121"/>
        <v>3979.1112800000001</v>
      </c>
    </row>
    <row r="1030" spans="1:21" ht="15.75" x14ac:dyDescent="0.25">
      <c r="A1030" s="6" t="s">
        <v>62</v>
      </c>
      <c r="B1030" s="10" t="s">
        <v>26</v>
      </c>
      <c r="C1030" s="2" t="s">
        <v>65</v>
      </c>
      <c r="D1030" s="3">
        <v>518</v>
      </c>
      <c r="E1030" s="3">
        <v>8105</v>
      </c>
      <c r="F1030" s="38">
        <v>1</v>
      </c>
      <c r="G1030" s="42">
        <v>5480000</v>
      </c>
      <c r="H1030" s="47">
        <v>3391390</v>
      </c>
      <c r="I1030" s="53">
        <f t="shared" si="116"/>
        <v>2088610</v>
      </c>
      <c r="J1030" s="30">
        <v>0</v>
      </c>
      <c r="K1030" s="45">
        <v>0</v>
      </c>
      <c r="L1030" s="56">
        <f t="shared" si="117"/>
        <v>0</v>
      </c>
      <c r="M1030" s="8">
        <f t="shared" si="118"/>
        <v>2088610</v>
      </c>
      <c r="N1030" s="35">
        <v>1.4100000000000001E-4</v>
      </c>
      <c r="O1030" s="25">
        <f t="shared" si="122"/>
        <v>294.49401</v>
      </c>
      <c r="P1030" s="30">
        <v>604383</v>
      </c>
      <c r="Q1030" s="45">
        <v>20121</v>
      </c>
      <c r="R1030" s="50">
        <f t="shared" si="119"/>
        <v>584262</v>
      </c>
      <c r="S1030" s="4">
        <v>1.85E-4</v>
      </c>
      <c r="T1030" s="5">
        <f t="shared" si="120"/>
        <v>108.08847</v>
      </c>
      <c r="U1030" s="14">
        <f t="shared" si="121"/>
        <v>402.58248000000003</v>
      </c>
    </row>
    <row r="1031" spans="1:21" ht="15.75" x14ac:dyDescent="0.25">
      <c r="A1031" s="6" t="s">
        <v>62</v>
      </c>
      <c r="B1031" s="10" t="s">
        <v>26</v>
      </c>
      <c r="C1031" s="2" t="s">
        <v>66</v>
      </c>
      <c r="D1031" s="3">
        <v>518</v>
      </c>
      <c r="E1031" s="3">
        <v>8105</v>
      </c>
      <c r="F1031" s="38">
        <v>1</v>
      </c>
      <c r="G1031" s="42">
        <v>5480000</v>
      </c>
      <c r="H1031" s="47">
        <v>3391390</v>
      </c>
      <c r="I1031" s="53">
        <f t="shared" ref="I1031:I1094" si="123">(G1031-H1031)*F1031</f>
        <v>2088610</v>
      </c>
      <c r="J1031" s="30">
        <v>0</v>
      </c>
      <c r="K1031" s="45">
        <v>0</v>
      </c>
      <c r="L1031" s="56">
        <f t="shared" ref="L1031:L1094" si="124">(J1031-K1031)*F1031</f>
        <v>0</v>
      </c>
      <c r="M1031" s="8">
        <f t="shared" ref="M1031:M1094" si="125">(G1031-H1031+J1031-K1031)*F1031</f>
        <v>2088610</v>
      </c>
      <c r="N1031" s="35">
        <v>4.7399999999999997E-4</v>
      </c>
      <c r="O1031" s="25">
        <f t="shared" si="122"/>
        <v>990.00113999999996</v>
      </c>
      <c r="P1031" s="30">
        <v>604383</v>
      </c>
      <c r="Q1031" s="45">
        <v>20121</v>
      </c>
      <c r="R1031" s="50">
        <f t="shared" ref="R1031:R1094" si="126">+(P1031-Q1031)*F1031</f>
        <v>584262</v>
      </c>
      <c r="S1031" s="4">
        <v>4.5800000000000002E-4</v>
      </c>
      <c r="T1031" s="5">
        <f t="shared" ref="T1031:T1094" si="127">R1031*S1031</f>
        <v>267.59199599999999</v>
      </c>
      <c r="U1031" s="14">
        <f t="shared" ref="U1031:U1094" si="128">+O1031+T1031</f>
        <v>1257.593136</v>
      </c>
    </row>
    <row r="1032" spans="1:21" ht="15.75" x14ac:dyDescent="0.25">
      <c r="A1032" s="6" t="s">
        <v>62</v>
      </c>
      <c r="B1032" s="10" t="s">
        <v>26</v>
      </c>
      <c r="C1032" s="2" t="s">
        <v>78</v>
      </c>
      <c r="D1032" s="3">
        <v>518</v>
      </c>
      <c r="E1032" s="3">
        <v>8105</v>
      </c>
      <c r="F1032" s="38">
        <v>0.6</v>
      </c>
      <c r="G1032" s="42">
        <v>5480000</v>
      </c>
      <c r="H1032" s="47">
        <v>3391390</v>
      </c>
      <c r="I1032" s="53">
        <f t="shared" si="123"/>
        <v>1253166</v>
      </c>
      <c r="J1032" s="30">
        <v>0</v>
      </c>
      <c r="K1032" s="45">
        <v>0</v>
      </c>
      <c r="L1032" s="56">
        <f t="shared" si="124"/>
        <v>0</v>
      </c>
      <c r="M1032" s="8">
        <f t="shared" si="125"/>
        <v>1253166</v>
      </c>
      <c r="N1032" s="35">
        <v>5.4999999999999997E-3</v>
      </c>
      <c r="O1032" s="25">
        <f t="shared" si="122"/>
        <v>6892.4129999999996</v>
      </c>
      <c r="P1032" s="30">
        <v>604383</v>
      </c>
      <c r="Q1032" s="45">
        <v>20121</v>
      </c>
      <c r="R1032" s="50">
        <f t="shared" si="126"/>
        <v>350557.2</v>
      </c>
      <c r="S1032" s="4">
        <v>5.8060000000000004E-3</v>
      </c>
      <c r="T1032" s="5">
        <f t="shared" si="127"/>
        <v>2035.3351032000003</v>
      </c>
      <c r="U1032" s="14">
        <f t="shared" si="128"/>
        <v>8927.7481031999996</v>
      </c>
    </row>
    <row r="1033" spans="1:21" ht="15.75" x14ac:dyDescent="0.25">
      <c r="A1033" s="6" t="s">
        <v>62</v>
      </c>
      <c r="B1033" s="10" t="s">
        <v>26</v>
      </c>
      <c r="C1033" s="2" t="s">
        <v>67</v>
      </c>
      <c r="D1033" s="3">
        <v>518</v>
      </c>
      <c r="E1033" s="3">
        <v>8105</v>
      </c>
      <c r="F1033" s="38">
        <v>0.6</v>
      </c>
      <c r="G1033" s="42">
        <v>5480000</v>
      </c>
      <c r="H1033" s="47">
        <v>3391390</v>
      </c>
      <c r="I1033" s="53">
        <f t="shared" si="123"/>
        <v>1253166</v>
      </c>
      <c r="J1033" s="30">
        <v>0</v>
      </c>
      <c r="K1033" s="45">
        <v>0</v>
      </c>
      <c r="L1033" s="56">
        <f t="shared" si="124"/>
        <v>0</v>
      </c>
      <c r="M1033" s="8">
        <f t="shared" si="125"/>
        <v>1253166</v>
      </c>
      <c r="N1033" s="35">
        <v>0</v>
      </c>
      <c r="O1033" s="25">
        <f t="shared" si="122"/>
        <v>0</v>
      </c>
      <c r="P1033" s="30">
        <v>604383</v>
      </c>
      <c r="Q1033" s="45">
        <v>20121</v>
      </c>
      <c r="R1033" s="50">
        <f t="shared" si="126"/>
        <v>350557.2</v>
      </c>
      <c r="S1033" s="4">
        <v>0</v>
      </c>
      <c r="T1033" s="5">
        <f t="shared" si="127"/>
        <v>0</v>
      </c>
      <c r="U1033" s="14">
        <f t="shared" si="128"/>
        <v>0</v>
      </c>
    </row>
    <row r="1034" spans="1:21" ht="15.75" x14ac:dyDescent="0.25">
      <c r="A1034" s="6" t="s">
        <v>62</v>
      </c>
      <c r="B1034" s="10" t="s">
        <v>26</v>
      </c>
      <c r="C1034" s="2" t="s">
        <v>68</v>
      </c>
      <c r="D1034" s="3">
        <v>518</v>
      </c>
      <c r="E1034" s="3">
        <v>8105</v>
      </c>
      <c r="F1034" s="38">
        <v>0</v>
      </c>
      <c r="G1034" s="42">
        <v>5480000</v>
      </c>
      <c r="H1034" s="47">
        <v>3391390</v>
      </c>
      <c r="I1034" s="53">
        <f t="shared" si="123"/>
        <v>0</v>
      </c>
      <c r="J1034" s="30">
        <v>0</v>
      </c>
      <c r="K1034" s="45">
        <v>0</v>
      </c>
      <c r="L1034" s="56">
        <f t="shared" si="124"/>
        <v>0</v>
      </c>
      <c r="M1034" s="8">
        <f t="shared" si="125"/>
        <v>0</v>
      </c>
      <c r="N1034" s="35">
        <v>8.3999999999999995E-5</v>
      </c>
      <c r="O1034" s="25">
        <f t="shared" si="122"/>
        <v>0</v>
      </c>
      <c r="P1034" s="30">
        <v>604383</v>
      </c>
      <c r="Q1034" s="45">
        <v>20121</v>
      </c>
      <c r="R1034" s="50">
        <f t="shared" si="126"/>
        <v>0</v>
      </c>
      <c r="S1034" s="4">
        <v>9.3999999999999994E-5</v>
      </c>
      <c r="T1034" s="5">
        <f t="shared" si="127"/>
        <v>0</v>
      </c>
      <c r="U1034" s="14">
        <f t="shared" si="128"/>
        <v>0</v>
      </c>
    </row>
    <row r="1035" spans="1:21" ht="15.75" x14ac:dyDescent="0.25">
      <c r="A1035" s="6" t="s">
        <v>62</v>
      </c>
      <c r="B1035" s="10" t="s">
        <v>26</v>
      </c>
      <c r="C1035" s="2" t="s">
        <v>69</v>
      </c>
      <c r="D1035" s="3">
        <v>518</v>
      </c>
      <c r="E1035" s="3">
        <v>8105</v>
      </c>
      <c r="F1035" s="38">
        <v>0</v>
      </c>
      <c r="G1035" s="42">
        <v>5480000</v>
      </c>
      <c r="H1035" s="47">
        <v>3391390</v>
      </c>
      <c r="I1035" s="53">
        <f t="shared" si="123"/>
        <v>0</v>
      </c>
      <c r="J1035" s="30">
        <v>0</v>
      </c>
      <c r="K1035" s="45">
        <v>0</v>
      </c>
      <c r="L1035" s="56">
        <f t="shared" si="124"/>
        <v>0</v>
      </c>
      <c r="M1035" s="8">
        <f t="shared" si="125"/>
        <v>0</v>
      </c>
      <c r="N1035" s="35">
        <v>1.3200000000000001E-4</v>
      </c>
      <c r="O1035" s="25">
        <f t="shared" si="122"/>
        <v>0</v>
      </c>
      <c r="P1035" s="30">
        <v>604383</v>
      </c>
      <c r="Q1035" s="45">
        <v>20121</v>
      </c>
      <c r="R1035" s="50">
        <f t="shared" si="126"/>
        <v>0</v>
      </c>
      <c r="S1035" s="4">
        <v>1.46E-4</v>
      </c>
      <c r="T1035" s="5">
        <f t="shared" si="127"/>
        <v>0</v>
      </c>
      <c r="U1035" s="14">
        <f t="shared" si="128"/>
        <v>0</v>
      </c>
    </row>
    <row r="1036" spans="1:21" ht="15.75" x14ac:dyDescent="0.25">
      <c r="A1036" s="6" t="s">
        <v>62</v>
      </c>
      <c r="B1036" s="10" t="s">
        <v>26</v>
      </c>
      <c r="C1036" s="2" t="s">
        <v>95</v>
      </c>
      <c r="D1036" s="3">
        <v>518</v>
      </c>
      <c r="E1036" s="3">
        <v>8105</v>
      </c>
      <c r="F1036" s="38">
        <v>0</v>
      </c>
      <c r="G1036" s="42">
        <v>5480000</v>
      </c>
      <c r="H1036" s="47">
        <v>3391390</v>
      </c>
      <c r="I1036" s="53">
        <f t="shared" si="123"/>
        <v>0</v>
      </c>
      <c r="J1036" s="30">
        <v>0</v>
      </c>
      <c r="K1036" s="45">
        <v>0</v>
      </c>
      <c r="L1036" s="56">
        <f t="shared" si="124"/>
        <v>0</v>
      </c>
      <c r="M1036" s="8">
        <f t="shared" si="125"/>
        <v>0</v>
      </c>
      <c r="N1036" s="35">
        <v>0</v>
      </c>
      <c r="O1036" s="25">
        <f t="shared" si="122"/>
        <v>0</v>
      </c>
      <c r="P1036" s="30">
        <v>604383</v>
      </c>
      <c r="Q1036" s="45">
        <v>20121</v>
      </c>
      <c r="R1036" s="50">
        <f t="shared" si="126"/>
        <v>0</v>
      </c>
      <c r="S1036" s="4">
        <v>0</v>
      </c>
      <c r="T1036" s="5">
        <f t="shared" si="127"/>
        <v>0</v>
      </c>
      <c r="U1036" s="14">
        <f t="shared" si="128"/>
        <v>0</v>
      </c>
    </row>
    <row r="1037" spans="1:21" ht="15.75" x14ac:dyDescent="0.25">
      <c r="A1037" s="6" t="s">
        <v>62</v>
      </c>
      <c r="B1037" s="10" t="s">
        <v>26</v>
      </c>
      <c r="C1037" s="2" t="s">
        <v>70</v>
      </c>
      <c r="D1037" s="3">
        <v>518</v>
      </c>
      <c r="E1037" s="3">
        <v>8105</v>
      </c>
      <c r="F1037" s="38">
        <v>0</v>
      </c>
      <c r="G1037" s="42">
        <v>5480000</v>
      </c>
      <c r="H1037" s="47">
        <v>3391390</v>
      </c>
      <c r="I1037" s="53">
        <f t="shared" si="123"/>
        <v>0</v>
      </c>
      <c r="J1037" s="30">
        <v>0</v>
      </c>
      <c r="K1037" s="45">
        <v>0</v>
      </c>
      <c r="L1037" s="56">
        <f t="shared" si="124"/>
        <v>0</v>
      </c>
      <c r="M1037" s="8">
        <f t="shared" si="125"/>
        <v>0</v>
      </c>
      <c r="N1037" s="35">
        <v>5.0299999999999997E-4</v>
      </c>
      <c r="O1037" s="25">
        <f t="shared" si="122"/>
        <v>0</v>
      </c>
      <c r="P1037" s="30">
        <v>604383</v>
      </c>
      <c r="Q1037" s="45">
        <v>20121</v>
      </c>
      <c r="R1037" s="50">
        <f t="shared" si="126"/>
        <v>0</v>
      </c>
      <c r="S1037" s="4">
        <v>5.6400000000000005E-4</v>
      </c>
      <c r="T1037" s="5">
        <f t="shared" si="127"/>
        <v>0</v>
      </c>
      <c r="U1037" s="14">
        <f t="shared" si="128"/>
        <v>0</v>
      </c>
    </row>
    <row r="1038" spans="1:21" ht="15.75" x14ac:dyDescent="0.25">
      <c r="A1038" s="6" t="s">
        <v>62</v>
      </c>
      <c r="B1038" s="10" t="s">
        <v>26</v>
      </c>
      <c r="C1038" s="2" t="s">
        <v>96</v>
      </c>
      <c r="D1038" s="3">
        <v>518</v>
      </c>
      <c r="E1038" s="3">
        <v>8105</v>
      </c>
      <c r="F1038" s="38">
        <v>1</v>
      </c>
      <c r="G1038" s="42">
        <v>5480000</v>
      </c>
      <c r="H1038" s="47">
        <v>3391390</v>
      </c>
      <c r="I1038" s="53">
        <f t="shared" si="123"/>
        <v>2088610</v>
      </c>
      <c r="J1038" s="30">
        <v>0</v>
      </c>
      <c r="K1038" s="45">
        <v>0</v>
      </c>
      <c r="L1038" s="56">
        <f t="shared" si="124"/>
        <v>0</v>
      </c>
      <c r="M1038" s="8">
        <f t="shared" si="125"/>
        <v>2088610</v>
      </c>
      <c r="N1038" s="35">
        <v>2.4099999999999998E-3</v>
      </c>
      <c r="O1038" s="25">
        <f t="shared" si="122"/>
        <v>5033.5500999999995</v>
      </c>
      <c r="P1038" s="30">
        <v>604383</v>
      </c>
      <c r="Q1038" s="45">
        <v>20121</v>
      </c>
      <c r="R1038" s="50">
        <f t="shared" si="126"/>
        <v>584262</v>
      </c>
      <c r="S1038" s="4">
        <v>2.7000000000000001E-3</v>
      </c>
      <c r="T1038" s="5">
        <f t="shared" si="127"/>
        <v>1577.5074000000002</v>
      </c>
      <c r="U1038" s="14">
        <f t="shared" si="128"/>
        <v>6611.0574999999999</v>
      </c>
    </row>
    <row r="1039" spans="1:21" ht="15.75" x14ac:dyDescent="0.25">
      <c r="A1039" s="6" t="s">
        <v>62</v>
      </c>
      <c r="B1039" s="10" t="s">
        <v>26</v>
      </c>
      <c r="C1039" s="2" t="s">
        <v>71</v>
      </c>
      <c r="D1039" s="3">
        <v>518</v>
      </c>
      <c r="E1039" s="3">
        <v>8105</v>
      </c>
      <c r="F1039" s="38">
        <v>1</v>
      </c>
      <c r="G1039" s="42">
        <v>5480000</v>
      </c>
      <c r="H1039" s="47">
        <v>3391390</v>
      </c>
      <c r="I1039" s="53">
        <f t="shared" si="123"/>
        <v>2088610</v>
      </c>
      <c r="J1039" s="30">
        <v>0</v>
      </c>
      <c r="K1039" s="45">
        <v>0</v>
      </c>
      <c r="L1039" s="56">
        <f t="shared" si="124"/>
        <v>0</v>
      </c>
      <c r="M1039" s="8">
        <f t="shared" si="125"/>
        <v>2088610</v>
      </c>
      <c r="N1039" s="35">
        <v>8.2000000000000001E-5</v>
      </c>
      <c r="O1039" s="25">
        <f t="shared" si="122"/>
        <v>171.26602</v>
      </c>
      <c r="P1039" s="30">
        <v>604383</v>
      </c>
      <c r="Q1039" s="45">
        <v>20121</v>
      </c>
      <c r="R1039" s="50">
        <f t="shared" si="126"/>
        <v>584262</v>
      </c>
      <c r="S1039" s="4">
        <v>9.2E-5</v>
      </c>
      <c r="T1039" s="5">
        <f t="shared" si="127"/>
        <v>53.752104000000003</v>
      </c>
      <c r="U1039" s="14">
        <f t="shared" si="128"/>
        <v>225.018124</v>
      </c>
    </row>
    <row r="1040" spans="1:21" ht="15.75" x14ac:dyDescent="0.25">
      <c r="A1040" s="6" t="s">
        <v>62</v>
      </c>
      <c r="B1040" s="10" t="s">
        <v>26</v>
      </c>
      <c r="C1040" s="2" t="s">
        <v>84</v>
      </c>
      <c r="D1040" s="3">
        <v>518</v>
      </c>
      <c r="E1040" s="3">
        <v>8105</v>
      </c>
      <c r="F1040" s="38">
        <v>1</v>
      </c>
      <c r="G1040" s="42">
        <v>5480000</v>
      </c>
      <c r="H1040" s="47">
        <v>3391390</v>
      </c>
      <c r="I1040" s="53">
        <f t="shared" si="123"/>
        <v>2088610</v>
      </c>
      <c r="J1040" s="30">
        <v>0</v>
      </c>
      <c r="K1040" s="45">
        <v>0</v>
      </c>
      <c r="L1040" s="56">
        <f t="shared" si="124"/>
        <v>0</v>
      </c>
      <c r="M1040" s="8">
        <f t="shared" si="125"/>
        <v>2088610</v>
      </c>
      <c r="N1040" s="35">
        <v>0</v>
      </c>
      <c r="O1040" s="25">
        <f t="shared" si="122"/>
        <v>0</v>
      </c>
      <c r="P1040" s="30">
        <v>604383</v>
      </c>
      <c r="Q1040" s="45">
        <v>20121</v>
      </c>
      <c r="R1040" s="50">
        <f t="shared" si="126"/>
        <v>584262</v>
      </c>
      <c r="S1040" s="4">
        <v>0</v>
      </c>
      <c r="T1040" s="5">
        <f t="shared" si="127"/>
        <v>0</v>
      </c>
      <c r="U1040" s="14">
        <f t="shared" si="128"/>
        <v>0</v>
      </c>
    </row>
    <row r="1041" spans="1:21" ht="15.75" x14ac:dyDescent="0.25">
      <c r="A1041" s="6" t="s">
        <v>62</v>
      </c>
      <c r="B1041" s="10" t="s">
        <v>26</v>
      </c>
      <c r="C1041" s="2" t="s">
        <v>72</v>
      </c>
      <c r="D1041" s="3">
        <v>518</v>
      </c>
      <c r="E1041" s="3">
        <v>8105</v>
      </c>
      <c r="F1041" s="38">
        <v>1</v>
      </c>
      <c r="G1041" s="42">
        <v>5480000</v>
      </c>
      <c r="H1041" s="47">
        <v>3391390</v>
      </c>
      <c r="I1041" s="53">
        <f t="shared" si="123"/>
        <v>2088610</v>
      </c>
      <c r="J1041" s="30">
        <v>0</v>
      </c>
      <c r="K1041" s="45">
        <v>0</v>
      </c>
      <c r="L1041" s="56">
        <f t="shared" si="124"/>
        <v>0</v>
      </c>
      <c r="M1041" s="8">
        <f t="shared" si="125"/>
        <v>2088610</v>
      </c>
      <c r="N1041" s="35">
        <v>1.36E-4</v>
      </c>
      <c r="O1041" s="25">
        <f t="shared" ref="O1041:O1104" si="129">M1041*N1041</f>
        <v>284.05095999999998</v>
      </c>
      <c r="P1041" s="30">
        <v>604383</v>
      </c>
      <c r="Q1041" s="45">
        <v>20121</v>
      </c>
      <c r="R1041" s="50">
        <f t="shared" si="126"/>
        <v>584262</v>
      </c>
      <c r="S1041" s="4">
        <v>1.35E-4</v>
      </c>
      <c r="T1041" s="5">
        <f t="shared" si="127"/>
        <v>78.875370000000004</v>
      </c>
      <c r="U1041" s="14">
        <f t="shared" si="128"/>
        <v>362.92633000000001</v>
      </c>
    </row>
    <row r="1042" spans="1:21" ht="15.75" x14ac:dyDescent="0.25">
      <c r="A1042" s="6" t="s">
        <v>62</v>
      </c>
      <c r="B1042" s="10" t="s">
        <v>26</v>
      </c>
      <c r="C1042" s="2" t="s">
        <v>73</v>
      </c>
      <c r="D1042" s="3">
        <v>518</v>
      </c>
      <c r="E1042" s="3">
        <v>8105</v>
      </c>
      <c r="F1042" s="38">
        <v>0</v>
      </c>
      <c r="G1042" s="42">
        <v>5480000</v>
      </c>
      <c r="H1042" s="47">
        <v>3391390</v>
      </c>
      <c r="I1042" s="53">
        <f t="shared" si="123"/>
        <v>0</v>
      </c>
      <c r="J1042" s="30">
        <v>0</v>
      </c>
      <c r="K1042" s="45">
        <v>0</v>
      </c>
      <c r="L1042" s="56">
        <f t="shared" si="124"/>
        <v>0</v>
      </c>
      <c r="M1042" s="8">
        <f t="shared" si="125"/>
        <v>0</v>
      </c>
      <c r="N1042" s="35">
        <v>1.2E-5</v>
      </c>
      <c r="O1042" s="25">
        <f t="shared" si="129"/>
        <v>0</v>
      </c>
      <c r="P1042" s="30">
        <v>604383</v>
      </c>
      <c r="Q1042" s="45">
        <v>20121</v>
      </c>
      <c r="R1042" s="50">
        <f t="shared" si="126"/>
        <v>0</v>
      </c>
      <c r="S1042" s="4">
        <v>1.2E-5</v>
      </c>
      <c r="T1042" s="5">
        <f t="shared" si="127"/>
        <v>0</v>
      </c>
      <c r="U1042" s="14">
        <f t="shared" si="128"/>
        <v>0</v>
      </c>
    </row>
    <row r="1043" spans="1:21" ht="15.75" x14ac:dyDescent="0.25">
      <c r="A1043" s="6" t="s">
        <v>62</v>
      </c>
      <c r="B1043" s="10" t="s">
        <v>26</v>
      </c>
      <c r="C1043" s="2" t="s">
        <v>74</v>
      </c>
      <c r="D1043" s="3">
        <v>518</v>
      </c>
      <c r="E1043" s="3">
        <v>8105</v>
      </c>
      <c r="F1043" s="38">
        <v>0</v>
      </c>
      <c r="G1043" s="42">
        <v>5480000</v>
      </c>
      <c r="H1043" s="47">
        <v>3391390</v>
      </c>
      <c r="I1043" s="53">
        <f t="shared" si="123"/>
        <v>0</v>
      </c>
      <c r="J1043" s="30">
        <v>0</v>
      </c>
      <c r="K1043" s="45">
        <v>0</v>
      </c>
      <c r="L1043" s="56">
        <f t="shared" si="124"/>
        <v>0</v>
      </c>
      <c r="M1043" s="8">
        <f t="shared" si="125"/>
        <v>0</v>
      </c>
      <c r="N1043" s="35">
        <v>2.14E-4</v>
      </c>
      <c r="O1043" s="25">
        <f t="shared" si="129"/>
        <v>0</v>
      </c>
      <c r="P1043" s="30">
        <v>604383</v>
      </c>
      <c r="Q1043" s="45">
        <v>20121</v>
      </c>
      <c r="R1043" s="50">
        <f t="shared" si="126"/>
        <v>0</v>
      </c>
      <c r="S1043" s="4">
        <v>2.4000000000000001E-4</v>
      </c>
      <c r="T1043" s="5">
        <f t="shared" si="127"/>
        <v>0</v>
      </c>
      <c r="U1043" s="14">
        <f t="shared" si="128"/>
        <v>0</v>
      </c>
    </row>
    <row r="1044" spans="1:21" ht="15.75" x14ac:dyDescent="0.25">
      <c r="A1044" s="6" t="s">
        <v>62</v>
      </c>
      <c r="B1044" s="10" t="s">
        <v>26</v>
      </c>
      <c r="C1044" s="2" t="s">
        <v>32</v>
      </c>
      <c r="D1044" s="3">
        <v>518</v>
      </c>
      <c r="E1044" s="3">
        <v>8105</v>
      </c>
      <c r="F1044" s="38">
        <v>0.6</v>
      </c>
      <c r="G1044" s="42">
        <v>5480000</v>
      </c>
      <c r="H1044" s="47">
        <v>3391390</v>
      </c>
      <c r="I1044" s="53">
        <f t="shared" si="123"/>
        <v>1253166</v>
      </c>
      <c r="J1044" s="30">
        <v>0</v>
      </c>
      <c r="K1044" s="45">
        <v>0</v>
      </c>
      <c r="L1044" s="56">
        <f t="shared" si="124"/>
        <v>0</v>
      </c>
      <c r="M1044" s="8">
        <f t="shared" si="125"/>
        <v>1253166</v>
      </c>
      <c r="N1044" s="35">
        <v>0</v>
      </c>
      <c r="O1044" s="25">
        <f t="shared" si="129"/>
        <v>0</v>
      </c>
      <c r="P1044" s="30">
        <v>604383</v>
      </c>
      <c r="Q1044" s="45">
        <v>20121</v>
      </c>
      <c r="R1044" s="50">
        <f t="shared" si="126"/>
        <v>350557.2</v>
      </c>
      <c r="S1044" s="4">
        <v>0</v>
      </c>
      <c r="T1044" s="5">
        <f t="shared" si="127"/>
        <v>0</v>
      </c>
      <c r="U1044" s="14">
        <f t="shared" si="128"/>
        <v>0</v>
      </c>
    </row>
    <row r="1045" spans="1:21" ht="15.75" x14ac:dyDescent="0.25">
      <c r="A1045" s="6" t="s">
        <v>62</v>
      </c>
      <c r="B1045" s="10" t="s">
        <v>26</v>
      </c>
      <c r="C1045" s="2" t="s">
        <v>45</v>
      </c>
      <c r="D1045" s="3">
        <v>518</v>
      </c>
      <c r="E1045" s="3">
        <v>8105</v>
      </c>
      <c r="F1045" s="38">
        <v>1</v>
      </c>
      <c r="G1045" s="42">
        <v>5480000</v>
      </c>
      <c r="H1045" s="47">
        <v>3391390</v>
      </c>
      <c r="I1045" s="53">
        <f t="shared" si="123"/>
        <v>2088610</v>
      </c>
      <c r="J1045" s="30">
        <v>0</v>
      </c>
      <c r="K1045" s="45">
        <v>0</v>
      </c>
      <c r="L1045" s="56">
        <f t="shared" si="124"/>
        <v>0</v>
      </c>
      <c r="M1045" s="8">
        <f t="shared" si="125"/>
        <v>2088610</v>
      </c>
      <c r="N1045" s="35">
        <v>0</v>
      </c>
      <c r="O1045" s="25">
        <f t="shared" si="129"/>
        <v>0</v>
      </c>
      <c r="P1045" s="30">
        <v>604383</v>
      </c>
      <c r="Q1045" s="45">
        <v>20121</v>
      </c>
      <c r="R1045" s="50">
        <f t="shared" si="126"/>
        <v>584262</v>
      </c>
      <c r="S1045" s="4">
        <v>0</v>
      </c>
      <c r="T1045" s="5">
        <f t="shared" si="127"/>
        <v>0</v>
      </c>
      <c r="U1045" s="14">
        <f t="shared" si="128"/>
        <v>0</v>
      </c>
    </row>
    <row r="1046" spans="1:21" ht="15.75" x14ac:dyDescent="0.25">
      <c r="A1046" s="6" t="s">
        <v>62</v>
      </c>
      <c r="B1046" s="10" t="s">
        <v>26</v>
      </c>
      <c r="C1046" s="2" t="s">
        <v>37</v>
      </c>
      <c r="D1046" s="3">
        <v>518</v>
      </c>
      <c r="E1046" s="3">
        <v>8105</v>
      </c>
      <c r="F1046" s="38">
        <v>0</v>
      </c>
      <c r="G1046" s="42">
        <v>5480000</v>
      </c>
      <c r="H1046" s="47">
        <v>3391390</v>
      </c>
      <c r="I1046" s="53">
        <f t="shared" si="123"/>
        <v>0</v>
      </c>
      <c r="J1046" s="30">
        <v>0</v>
      </c>
      <c r="K1046" s="45">
        <v>0</v>
      </c>
      <c r="L1046" s="56">
        <f t="shared" si="124"/>
        <v>0</v>
      </c>
      <c r="M1046" s="8">
        <f t="shared" si="125"/>
        <v>0</v>
      </c>
      <c r="N1046" s="35">
        <v>2.1499999999999999E-4</v>
      </c>
      <c r="O1046" s="25">
        <f t="shared" si="129"/>
        <v>0</v>
      </c>
      <c r="P1046" s="30">
        <v>604383</v>
      </c>
      <c r="Q1046" s="45">
        <v>20121</v>
      </c>
      <c r="R1046" s="50">
        <f t="shared" si="126"/>
        <v>0</v>
      </c>
      <c r="S1046" s="4">
        <v>2.41E-4</v>
      </c>
      <c r="T1046" s="5">
        <f t="shared" si="127"/>
        <v>0</v>
      </c>
      <c r="U1046" s="14">
        <f t="shared" si="128"/>
        <v>0</v>
      </c>
    </row>
    <row r="1047" spans="1:21" ht="15.75" x14ac:dyDescent="0.25">
      <c r="A1047" s="6" t="s">
        <v>62</v>
      </c>
      <c r="B1047" s="10" t="s">
        <v>26</v>
      </c>
      <c r="C1047" s="2" t="s">
        <v>33</v>
      </c>
      <c r="D1047" s="3">
        <v>518</v>
      </c>
      <c r="E1047" s="3">
        <v>8105</v>
      </c>
      <c r="F1047" s="38">
        <v>0.6</v>
      </c>
      <c r="G1047" s="42">
        <v>5480000</v>
      </c>
      <c r="H1047" s="47">
        <v>3391390</v>
      </c>
      <c r="I1047" s="53">
        <f t="shared" si="123"/>
        <v>1253166</v>
      </c>
      <c r="J1047" s="30">
        <v>0</v>
      </c>
      <c r="K1047" s="45">
        <v>0</v>
      </c>
      <c r="L1047" s="56">
        <f t="shared" si="124"/>
        <v>0</v>
      </c>
      <c r="M1047" s="8">
        <f t="shared" si="125"/>
        <v>1253166</v>
      </c>
      <c r="N1047" s="35">
        <v>6.6000000000000005E-5</v>
      </c>
      <c r="O1047" s="25">
        <f t="shared" si="129"/>
        <v>82.708956000000001</v>
      </c>
      <c r="P1047" s="30">
        <v>604383</v>
      </c>
      <c r="Q1047" s="45">
        <v>20121</v>
      </c>
      <c r="R1047" s="50">
        <f t="shared" si="126"/>
        <v>350557.2</v>
      </c>
      <c r="S1047" s="4">
        <v>6.2000000000000003E-5</v>
      </c>
      <c r="T1047" s="5">
        <f t="shared" si="127"/>
        <v>21.734546400000003</v>
      </c>
      <c r="U1047" s="14">
        <f t="shared" si="128"/>
        <v>104.4435024</v>
      </c>
    </row>
    <row r="1048" spans="1:21" ht="15.75" x14ac:dyDescent="0.25">
      <c r="A1048" s="6" t="s">
        <v>62</v>
      </c>
      <c r="B1048" s="10" t="s">
        <v>26</v>
      </c>
      <c r="C1048" s="2" t="s">
        <v>46</v>
      </c>
      <c r="D1048" s="3">
        <v>518</v>
      </c>
      <c r="E1048" s="3">
        <v>8105</v>
      </c>
      <c r="F1048" s="38">
        <v>1</v>
      </c>
      <c r="G1048" s="42">
        <v>5480000</v>
      </c>
      <c r="H1048" s="47">
        <v>3391390</v>
      </c>
      <c r="I1048" s="53">
        <f t="shared" si="123"/>
        <v>2088610</v>
      </c>
      <c r="J1048" s="30">
        <v>0</v>
      </c>
      <c r="K1048" s="45">
        <v>0</v>
      </c>
      <c r="L1048" s="56">
        <f t="shared" si="124"/>
        <v>0</v>
      </c>
      <c r="M1048" s="8">
        <f t="shared" si="125"/>
        <v>2088610</v>
      </c>
      <c r="N1048" s="35">
        <v>0</v>
      </c>
      <c r="O1048" s="25">
        <f t="shared" si="129"/>
        <v>0</v>
      </c>
      <c r="P1048" s="30">
        <v>604383</v>
      </c>
      <c r="Q1048" s="45">
        <v>20121</v>
      </c>
      <c r="R1048" s="50">
        <f t="shared" si="126"/>
        <v>584262</v>
      </c>
      <c r="S1048" s="4">
        <v>0</v>
      </c>
      <c r="T1048" s="5">
        <f t="shared" si="127"/>
        <v>0</v>
      </c>
      <c r="U1048" s="14">
        <f t="shared" si="128"/>
        <v>0</v>
      </c>
    </row>
    <row r="1049" spans="1:21" ht="15.75" x14ac:dyDescent="0.25">
      <c r="A1049" s="6" t="s">
        <v>62</v>
      </c>
      <c r="B1049" s="10" t="s">
        <v>26</v>
      </c>
      <c r="C1049" s="2" t="s">
        <v>187</v>
      </c>
      <c r="D1049" s="3">
        <v>518</v>
      </c>
      <c r="E1049" s="3">
        <v>8105</v>
      </c>
      <c r="F1049" s="38">
        <v>1</v>
      </c>
      <c r="G1049" s="42">
        <v>5480000</v>
      </c>
      <c r="H1049" s="47">
        <v>3391390</v>
      </c>
      <c r="I1049" s="53">
        <f t="shared" si="123"/>
        <v>2088610</v>
      </c>
      <c r="J1049" s="30">
        <v>0</v>
      </c>
      <c r="K1049" s="45">
        <v>0</v>
      </c>
      <c r="L1049" s="56">
        <f t="shared" si="124"/>
        <v>0</v>
      </c>
      <c r="M1049" s="8">
        <f t="shared" si="125"/>
        <v>2088610</v>
      </c>
      <c r="N1049" s="35">
        <v>4.6E-5</v>
      </c>
      <c r="O1049" s="25">
        <f t="shared" si="129"/>
        <v>96.076059999999998</v>
      </c>
      <c r="P1049" s="30">
        <v>604383</v>
      </c>
      <c r="Q1049" s="45">
        <v>20121</v>
      </c>
      <c r="R1049" s="50">
        <f t="shared" si="126"/>
        <v>584262</v>
      </c>
      <c r="S1049" s="4">
        <v>2.5999999999999998E-5</v>
      </c>
      <c r="T1049" s="5">
        <f t="shared" si="127"/>
        <v>15.190811999999999</v>
      </c>
      <c r="U1049" s="14">
        <f t="shared" si="128"/>
        <v>111.26687199999999</v>
      </c>
    </row>
    <row r="1050" spans="1:21" ht="15.75" x14ac:dyDescent="0.25">
      <c r="A1050" s="6" t="s">
        <v>63</v>
      </c>
      <c r="B1050" s="10" t="s">
        <v>102</v>
      </c>
      <c r="C1050" s="2" t="s">
        <v>64</v>
      </c>
      <c r="D1050" s="3">
        <v>253</v>
      </c>
      <c r="E1050" s="3">
        <v>8152</v>
      </c>
      <c r="F1050" s="38">
        <v>0.6</v>
      </c>
      <c r="G1050" s="42">
        <v>7592223</v>
      </c>
      <c r="H1050" s="45">
        <v>2446405</v>
      </c>
      <c r="I1050" s="53">
        <f t="shared" si="123"/>
        <v>3087490.8</v>
      </c>
      <c r="J1050" s="30">
        <v>17074</v>
      </c>
      <c r="K1050" s="46"/>
      <c r="L1050" s="56">
        <f t="shared" si="124"/>
        <v>10244.4</v>
      </c>
      <c r="M1050" s="8">
        <f t="shared" si="125"/>
        <v>3097735.1999999997</v>
      </c>
      <c r="N1050" s="35">
        <v>1.4239999999999999E-3</v>
      </c>
      <c r="O1050" s="25">
        <f t="shared" si="129"/>
        <v>4411.1749247999996</v>
      </c>
      <c r="P1050" s="30">
        <v>151341</v>
      </c>
      <c r="Q1050" s="45">
        <v>0</v>
      </c>
      <c r="R1050" s="50">
        <f t="shared" si="126"/>
        <v>90804.599999999991</v>
      </c>
      <c r="S1050" s="4">
        <v>1.72E-3</v>
      </c>
      <c r="T1050" s="5">
        <f t="shared" si="127"/>
        <v>156.18391199999999</v>
      </c>
      <c r="U1050" s="14">
        <f t="shared" si="128"/>
        <v>4567.3588368000001</v>
      </c>
    </row>
    <row r="1051" spans="1:21" ht="15.75" x14ac:dyDescent="0.25">
      <c r="A1051" s="6" t="s">
        <v>63</v>
      </c>
      <c r="B1051" s="10" t="s">
        <v>102</v>
      </c>
      <c r="C1051" s="2" t="s">
        <v>65</v>
      </c>
      <c r="D1051" s="3">
        <v>253</v>
      </c>
      <c r="E1051" s="3">
        <v>8152</v>
      </c>
      <c r="F1051" s="38">
        <v>0.6</v>
      </c>
      <c r="G1051" s="42">
        <v>7592223</v>
      </c>
      <c r="H1051" s="45">
        <v>2446405</v>
      </c>
      <c r="I1051" s="53">
        <f t="shared" si="123"/>
        <v>3087490.8</v>
      </c>
      <c r="J1051" s="30">
        <v>17074</v>
      </c>
      <c r="K1051" s="46"/>
      <c r="L1051" s="56">
        <f t="shared" si="124"/>
        <v>10244.4</v>
      </c>
      <c r="M1051" s="8">
        <f t="shared" si="125"/>
        <v>3097735.1999999997</v>
      </c>
      <c r="N1051" s="35">
        <v>1.4100000000000001E-4</v>
      </c>
      <c r="O1051" s="25">
        <f t="shared" si="129"/>
        <v>436.78066319999999</v>
      </c>
      <c r="P1051" s="30">
        <v>151341</v>
      </c>
      <c r="Q1051" s="45">
        <v>0</v>
      </c>
      <c r="R1051" s="50">
        <f t="shared" si="126"/>
        <v>90804.599999999991</v>
      </c>
      <c r="S1051" s="4">
        <v>1.85E-4</v>
      </c>
      <c r="T1051" s="5">
        <f t="shared" si="127"/>
        <v>16.798850999999999</v>
      </c>
      <c r="U1051" s="14">
        <f t="shared" si="128"/>
        <v>453.57951420000001</v>
      </c>
    </row>
    <row r="1052" spans="1:21" ht="15.75" x14ac:dyDescent="0.25">
      <c r="A1052" s="6" t="s">
        <v>63</v>
      </c>
      <c r="B1052" s="10" t="s">
        <v>102</v>
      </c>
      <c r="C1052" s="2" t="s">
        <v>66</v>
      </c>
      <c r="D1052" s="3">
        <v>253</v>
      </c>
      <c r="E1052" s="3">
        <v>8152</v>
      </c>
      <c r="F1052" s="38">
        <v>0.6</v>
      </c>
      <c r="G1052" s="42">
        <v>7592223</v>
      </c>
      <c r="H1052" s="45">
        <v>2446405</v>
      </c>
      <c r="I1052" s="53">
        <f t="shared" si="123"/>
        <v>3087490.8</v>
      </c>
      <c r="J1052" s="30">
        <v>17074</v>
      </c>
      <c r="K1052" s="46"/>
      <c r="L1052" s="56">
        <f t="shared" si="124"/>
        <v>10244.4</v>
      </c>
      <c r="M1052" s="8">
        <f t="shared" si="125"/>
        <v>3097735.1999999997</v>
      </c>
      <c r="N1052" s="35">
        <v>4.7399999999999997E-4</v>
      </c>
      <c r="O1052" s="25">
        <f t="shared" si="129"/>
        <v>1468.3264847999999</v>
      </c>
      <c r="P1052" s="30">
        <v>151341</v>
      </c>
      <c r="Q1052" s="45">
        <v>0</v>
      </c>
      <c r="R1052" s="50">
        <f t="shared" si="126"/>
        <v>90804.599999999991</v>
      </c>
      <c r="S1052" s="4">
        <v>4.5800000000000002E-4</v>
      </c>
      <c r="T1052" s="5">
        <f t="shared" si="127"/>
        <v>41.588506799999998</v>
      </c>
      <c r="U1052" s="14">
        <f t="shared" si="128"/>
        <v>1509.9149915999999</v>
      </c>
    </row>
    <row r="1053" spans="1:21" ht="15.75" x14ac:dyDescent="0.25">
      <c r="A1053" s="6" t="s">
        <v>63</v>
      </c>
      <c r="B1053" s="10" t="s">
        <v>102</v>
      </c>
      <c r="C1053" s="2" t="s">
        <v>78</v>
      </c>
      <c r="D1053" s="3">
        <v>253</v>
      </c>
      <c r="E1053" s="3">
        <v>8152</v>
      </c>
      <c r="F1053" s="38">
        <v>0.6</v>
      </c>
      <c r="G1053" s="42">
        <v>7592223</v>
      </c>
      <c r="H1053" s="45">
        <v>2446405</v>
      </c>
      <c r="I1053" s="53">
        <f t="shared" si="123"/>
        <v>3087490.8</v>
      </c>
      <c r="J1053" s="30">
        <v>17074</v>
      </c>
      <c r="K1053" s="46"/>
      <c r="L1053" s="56">
        <f t="shared" si="124"/>
        <v>10244.4</v>
      </c>
      <c r="M1053" s="8">
        <f t="shared" si="125"/>
        <v>3097735.1999999997</v>
      </c>
      <c r="N1053" s="35">
        <v>5.4999999999999997E-3</v>
      </c>
      <c r="O1053" s="25">
        <f t="shared" si="129"/>
        <v>17037.543599999997</v>
      </c>
      <c r="P1053" s="30">
        <v>151341</v>
      </c>
      <c r="Q1053" s="45">
        <v>0</v>
      </c>
      <c r="R1053" s="50">
        <f t="shared" si="126"/>
        <v>90804.599999999991</v>
      </c>
      <c r="S1053" s="4">
        <v>5.8060000000000004E-3</v>
      </c>
      <c r="T1053" s="5">
        <f t="shared" si="127"/>
        <v>527.2115076</v>
      </c>
      <c r="U1053" s="14">
        <f t="shared" si="128"/>
        <v>17564.755107599998</v>
      </c>
    </row>
    <row r="1054" spans="1:21" ht="15.75" x14ac:dyDescent="0.25">
      <c r="A1054" s="6" t="s">
        <v>63</v>
      </c>
      <c r="B1054" s="10" t="s">
        <v>102</v>
      </c>
      <c r="C1054" s="2" t="s">
        <v>67</v>
      </c>
      <c r="D1054" s="3">
        <v>253</v>
      </c>
      <c r="E1054" s="3">
        <v>8152</v>
      </c>
      <c r="F1054" s="38">
        <v>0.6</v>
      </c>
      <c r="G1054" s="42">
        <v>7592223</v>
      </c>
      <c r="H1054" s="45">
        <v>2446405</v>
      </c>
      <c r="I1054" s="53">
        <f t="shared" si="123"/>
        <v>3087490.8</v>
      </c>
      <c r="J1054" s="30">
        <v>17074</v>
      </c>
      <c r="K1054" s="46"/>
      <c r="L1054" s="56">
        <f t="shared" si="124"/>
        <v>10244.4</v>
      </c>
      <c r="M1054" s="8">
        <f t="shared" si="125"/>
        <v>3097735.1999999997</v>
      </c>
      <c r="N1054" s="35">
        <v>0</v>
      </c>
      <c r="O1054" s="25">
        <f t="shared" si="129"/>
        <v>0</v>
      </c>
      <c r="P1054" s="30">
        <v>151341</v>
      </c>
      <c r="Q1054" s="45">
        <v>0</v>
      </c>
      <c r="R1054" s="50">
        <f t="shared" si="126"/>
        <v>90804.599999999991</v>
      </c>
      <c r="S1054" s="4">
        <v>0</v>
      </c>
      <c r="T1054" s="5">
        <f t="shared" si="127"/>
        <v>0</v>
      </c>
      <c r="U1054" s="14">
        <f t="shared" si="128"/>
        <v>0</v>
      </c>
    </row>
    <row r="1055" spans="1:21" ht="15.75" x14ac:dyDescent="0.25">
      <c r="A1055" s="6" t="s">
        <v>63</v>
      </c>
      <c r="B1055" s="10" t="s">
        <v>102</v>
      </c>
      <c r="C1055" s="2" t="s">
        <v>68</v>
      </c>
      <c r="D1055" s="3">
        <v>253</v>
      </c>
      <c r="E1055" s="3">
        <v>8152</v>
      </c>
      <c r="F1055" s="38">
        <v>0.6</v>
      </c>
      <c r="G1055" s="42">
        <v>7592223</v>
      </c>
      <c r="H1055" s="45">
        <v>2446405</v>
      </c>
      <c r="I1055" s="53">
        <f t="shared" si="123"/>
        <v>3087490.8</v>
      </c>
      <c r="J1055" s="30">
        <v>17074</v>
      </c>
      <c r="K1055" s="46"/>
      <c r="L1055" s="56">
        <f t="shared" si="124"/>
        <v>10244.4</v>
      </c>
      <c r="M1055" s="8">
        <f t="shared" si="125"/>
        <v>3097735.1999999997</v>
      </c>
      <c r="N1055" s="35">
        <v>8.3999999999999995E-5</v>
      </c>
      <c r="O1055" s="25">
        <f t="shared" si="129"/>
        <v>260.20975679999998</v>
      </c>
      <c r="P1055" s="30">
        <v>151341</v>
      </c>
      <c r="Q1055" s="45">
        <v>0</v>
      </c>
      <c r="R1055" s="50">
        <f t="shared" si="126"/>
        <v>90804.599999999991</v>
      </c>
      <c r="S1055" s="4">
        <v>9.3999999999999994E-5</v>
      </c>
      <c r="T1055" s="5">
        <f t="shared" si="127"/>
        <v>8.535632399999999</v>
      </c>
      <c r="U1055" s="14">
        <f t="shared" si="128"/>
        <v>268.74538919999998</v>
      </c>
    </row>
    <row r="1056" spans="1:21" ht="15.75" x14ac:dyDescent="0.25">
      <c r="A1056" s="6" t="s">
        <v>63</v>
      </c>
      <c r="B1056" s="10" t="s">
        <v>102</v>
      </c>
      <c r="C1056" s="2" t="s">
        <v>69</v>
      </c>
      <c r="D1056" s="3">
        <v>253</v>
      </c>
      <c r="E1056" s="3">
        <v>8152</v>
      </c>
      <c r="F1056" s="38">
        <v>0.6</v>
      </c>
      <c r="G1056" s="42">
        <v>7592223</v>
      </c>
      <c r="H1056" s="45">
        <v>2446405</v>
      </c>
      <c r="I1056" s="53">
        <f t="shared" si="123"/>
        <v>3087490.8</v>
      </c>
      <c r="J1056" s="30">
        <v>17074</v>
      </c>
      <c r="K1056" s="46"/>
      <c r="L1056" s="56">
        <f t="shared" si="124"/>
        <v>10244.4</v>
      </c>
      <c r="M1056" s="8">
        <f t="shared" si="125"/>
        <v>3097735.1999999997</v>
      </c>
      <c r="N1056" s="35">
        <v>1.3200000000000001E-4</v>
      </c>
      <c r="O1056" s="25">
        <f t="shared" si="129"/>
        <v>408.90104639999998</v>
      </c>
      <c r="P1056" s="30">
        <v>151341</v>
      </c>
      <c r="Q1056" s="45">
        <v>0</v>
      </c>
      <c r="R1056" s="50">
        <f t="shared" si="126"/>
        <v>90804.599999999991</v>
      </c>
      <c r="S1056" s="4">
        <v>1.46E-4</v>
      </c>
      <c r="T1056" s="5">
        <f t="shared" si="127"/>
        <v>13.257471599999999</v>
      </c>
      <c r="U1056" s="14">
        <f t="shared" si="128"/>
        <v>422.15851799999996</v>
      </c>
    </row>
    <row r="1057" spans="1:21" ht="15.75" x14ac:dyDescent="0.25">
      <c r="A1057" s="6" t="s">
        <v>63</v>
      </c>
      <c r="B1057" s="10" t="s">
        <v>102</v>
      </c>
      <c r="C1057" s="2" t="s">
        <v>70</v>
      </c>
      <c r="D1057" s="3">
        <v>253</v>
      </c>
      <c r="E1057" s="3">
        <v>8152</v>
      </c>
      <c r="F1057" s="38">
        <v>0.6</v>
      </c>
      <c r="G1057" s="42">
        <v>7592223</v>
      </c>
      <c r="H1057" s="45">
        <v>2446405</v>
      </c>
      <c r="I1057" s="53">
        <f t="shared" si="123"/>
        <v>3087490.8</v>
      </c>
      <c r="J1057" s="30">
        <v>17074</v>
      </c>
      <c r="K1057" s="46"/>
      <c r="L1057" s="56">
        <f t="shared" si="124"/>
        <v>10244.4</v>
      </c>
      <c r="M1057" s="8">
        <f t="shared" si="125"/>
        <v>3097735.1999999997</v>
      </c>
      <c r="N1057" s="35">
        <v>5.0299999999999997E-4</v>
      </c>
      <c r="O1057" s="25">
        <f t="shared" si="129"/>
        <v>1558.1608055999998</v>
      </c>
      <c r="P1057" s="30">
        <v>151341</v>
      </c>
      <c r="Q1057" s="45">
        <v>0</v>
      </c>
      <c r="R1057" s="50">
        <f t="shared" si="126"/>
        <v>90804.599999999991</v>
      </c>
      <c r="S1057" s="4">
        <v>5.6400000000000005E-4</v>
      </c>
      <c r="T1057" s="5">
        <f t="shared" si="127"/>
        <v>51.213794399999998</v>
      </c>
      <c r="U1057" s="14">
        <f t="shared" si="128"/>
        <v>1609.3745999999999</v>
      </c>
    </row>
    <row r="1058" spans="1:21" ht="15.75" x14ac:dyDescent="0.25">
      <c r="A1058" s="6" t="s">
        <v>63</v>
      </c>
      <c r="B1058" s="10" t="s">
        <v>102</v>
      </c>
      <c r="C1058" s="2" t="s">
        <v>101</v>
      </c>
      <c r="D1058" s="3">
        <v>253</v>
      </c>
      <c r="E1058" s="3">
        <v>8152</v>
      </c>
      <c r="F1058" s="38">
        <v>0.6</v>
      </c>
      <c r="G1058" s="42">
        <v>7592223</v>
      </c>
      <c r="H1058" s="45">
        <v>2446405</v>
      </c>
      <c r="I1058" s="53">
        <f t="shared" si="123"/>
        <v>3087490.8</v>
      </c>
      <c r="J1058" s="30">
        <v>17074</v>
      </c>
      <c r="K1058" s="46"/>
      <c r="L1058" s="56">
        <f t="shared" si="124"/>
        <v>10244.4</v>
      </c>
      <c r="M1058" s="8">
        <f t="shared" si="125"/>
        <v>3097735.1999999997</v>
      </c>
      <c r="N1058" s="35">
        <v>1.629E-3</v>
      </c>
      <c r="O1058" s="25">
        <f t="shared" si="129"/>
        <v>5046.2106408</v>
      </c>
      <c r="P1058" s="30">
        <v>151341</v>
      </c>
      <c r="Q1058" s="45">
        <v>0</v>
      </c>
      <c r="R1058" s="50">
        <f t="shared" si="126"/>
        <v>90804.599999999991</v>
      </c>
      <c r="S1058" s="4">
        <v>2.4759999999999999E-3</v>
      </c>
      <c r="T1058" s="5">
        <f t="shared" si="127"/>
        <v>224.83218959999996</v>
      </c>
      <c r="U1058" s="14">
        <f t="shared" si="128"/>
        <v>5271.0428303999997</v>
      </c>
    </row>
    <row r="1059" spans="1:21" ht="15.75" x14ac:dyDescent="0.25">
      <c r="A1059" s="6" t="s">
        <v>63</v>
      </c>
      <c r="B1059" s="10" t="s">
        <v>102</v>
      </c>
      <c r="C1059" s="2" t="s">
        <v>71</v>
      </c>
      <c r="D1059" s="3">
        <v>253</v>
      </c>
      <c r="E1059" s="3">
        <v>8152</v>
      </c>
      <c r="F1059" s="38">
        <v>0.6</v>
      </c>
      <c r="G1059" s="42">
        <v>7592223</v>
      </c>
      <c r="H1059" s="45">
        <v>2446405</v>
      </c>
      <c r="I1059" s="53">
        <f t="shared" si="123"/>
        <v>3087490.8</v>
      </c>
      <c r="J1059" s="30">
        <v>17074</v>
      </c>
      <c r="K1059" s="46"/>
      <c r="L1059" s="56">
        <f t="shared" si="124"/>
        <v>10244.4</v>
      </c>
      <c r="M1059" s="8">
        <f t="shared" si="125"/>
        <v>3097735.1999999997</v>
      </c>
      <c r="N1059" s="35">
        <v>8.2000000000000001E-5</v>
      </c>
      <c r="O1059" s="25">
        <f t="shared" si="129"/>
        <v>254.01428639999997</v>
      </c>
      <c r="P1059" s="30">
        <v>151341</v>
      </c>
      <c r="Q1059" s="45">
        <v>0</v>
      </c>
      <c r="R1059" s="50">
        <f t="shared" si="126"/>
        <v>90804.599999999991</v>
      </c>
      <c r="S1059" s="4">
        <v>9.2E-5</v>
      </c>
      <c r="T1059" s="5">
        <f t="shared" si="127"/>
        <v>8.3540231999999985</v>
      </c>
      <c r="U1059" s="14">
        <f t="shared" si="128"/>
        <v>262.36830959999998</v>
      </c>
    </row>
    <row r="1060" spans="1:21" ht="15.75" x14ac:dyDescent="0.25">
      <c r="A1060" s="6" t="s">
        <v>63</v>
      </c>
      <c r="B1060" s="10" t="s">
        <v>102</v>
      </c>
      <c r="C1060" s="2" t="s">
        <v>84</v>
      </c>
      <c r="D1060" s="3">
        <v>253</v>
      </c>
      <c r="E1060" s="3">
        <v>8152</v>
      </c>
      <c r="F1060" s="38">
        <v>0.6</v>
      </c>
      <c r="G1060" s="42">
        <v>7592223</v>
      </c>
      <c r="H1060" s="45">
        <v>2446405</v>
      </c>
      <c r="I1060" s="53">
        <f t="shared" si="123"/>
        <v>3087490.8</v>
      </c>
      <c r="J1060" s="30">
        <v>17074</v>
      </c>
      <c r="K1060" s="46"/>
      <c r="L1060" s="56">
        <f t="shared" si="124"/>
        <v>10244.4</v>
      </c>
      <c r="M1060" s="8">
        <f t="shared" si="125"/>
        <v>3097735.1999999997</v>
      </c>
      <c r="N1060" s="35">
        <v>0</v>
      </c>
      <c r="O1060" s="25">
        <f t="shared" si="129"/>
        <v>0</v>
      </c>
      <c r="P1060" s="30">
        <v>151341</v>
      </c>
      <c r="Q1060" s="45">
        <v>0</v>
      </c>
      <c r="R1060" s="50">
        <f t="shared" si="126"/>
        <v>90804.599999999991</v>
      </c>
      <c r="S1060" s="4">
        <v>0</v>
      </c>
      <c r="T1060" s="5">
        <f t="shared" si="127"/>
        <v>0</v>
      </c>
      <c r="U1060" s="14">
        <f t="shared" si="128"/>
        <v>0</v>
      </c>
    </row>
    <row r="1061" spans="1:21" ht="15.75" x14ac:dyDescent="0.25">
      <c r="A1061" s="6" t="s">
        <v>63</v>
      </c>
      <c r="B1061" s="10" t="s">
        <v>102</v>
      </c>
      <c r="C1061" s="2" t="s">
        <v>72</v>
      </c>
      <c r="D1061" s="3">
        <v>253</v>
      </c>
      <c r="E1061" s="3">
        <v>8152</v>
      </c>
      <c r="F1061" s="38">
        <v>0.6</v>
      </c>
      <c r="G1061" s="42">
        <v>7592223</v>
      </c>
      <c r="H1061" s="45">
        <v>2446405</v>
      </c>
      <c r="I1061" s="53">
        <f t="shared" si="123"/>
        <v>3087490.8</v>
      </c>
      <c r="J1061" s="30">
        <v>17074</v>
      </c>
      <c r="K1061" s="46"/>
      <c r="L1061" s="56">
        <f t="shared" si="124"/>
        <v>10244.4</v>
      </c>
      <c r="M1061" s="8">
        <f t="shared" si="125"/>
        <v>3097735.1999999997</v>
      </c>
      <c r="N1061" s="35">
        <v>1.36E-4</v>
      </c>
      <c r="O1061" s="25">
        <f t="shared" si="129"/>
        <v>421.29198719999994</v>
      </c>
      <c r="P1061" s="30">
        <v>151341</v>
      </c>
      <c r="Q1061" s="45">
        <v>0</v>
      </c>
      <c r="R1061" s="50">
        <f t="shared" si="126"/>
        <v>90804.599999999991</v>
      </c>
      <c r="S1061" s="4">
        <v>1.35E-4</v>
      </c>
      <c r="T1061" s="5">
        <f t="shared" si="127"/>
        <v>12.258621</v>
      </c>
      <c r="U1061" s="14">
        <f t="shared" si="128"/>
        <v>433.55060819999994</v>
      </c>
    </row>
    <row r="1062" spans="1:21" ht="15.75" x14ac:dyDescent="0.25">
      <c r="A1062" s="6" t="s">
        <v>63</v>
      </c>
      <c r="B1062" s="10" t="s">
        <v>102</v>
      </c>
      <c r="C1062" s="2" t="s">
        <v>73</v>
      </c>
      <c r="D1062" s="3">
        <v>253</v>
      </c>
      <c r="E1062" s="3">
        <v>8152</v>
      </c>
      <c r="F1062" s="38">
        <v>0.6</v>
      </c>
      <c r="G1062" s="42">
        <v>7592223</v>
      </c>
      <c r="H1062" s="45">
        <v>2446405</v>
      </c>
      <c r="I1062" s="53">
        <f t="shared" si="123"/>
        <v>3087490.8</v>
      </c>
      <c r="J1062" s="30">
        <v>17074</v>
      </c>
      <c r="K1062" s="46"/>
      <c r="L1062" s="56">
        <f t="shared" si="124"/>
        <v>10244.4</v>
      </c>
      <c r="M1062" s="8">
        <f t="shared" si="125"/>
        <v>3097735.1999999997</v>
      </c>
      <c r="N1062" s="35">
        <v>1.2E-5</v>
      </c>
      <c r="O1062" s="25">
        <f t="shared" si="129"/>
        <v>37.172822399999994</v>
      </c>
      <c r="P1062" s="30">
        <v>151341</v>
      </c>
      <c r="Q1062" s="45">
        <v>0</v>
      </c>
      <c r="R1062" s="50">
        <f t="shared" si="126"/>
        <v>90804.599999999991</v>
      </c>
      <c r="S1062" s="4">
        <v>1.2E-5</v>
      </c>
      <c r="T1062" s="5">
        <f t="shared" si="127"/>
        <v>1.0896551999999999</v>
      </c>
      <c r="U1062" s="14">
        <f t="shared" si="128"/>
        <v>38.262477599999997</v>
      </c>
    </row>
    <row r="1063" spans="1:21" ht="15.75" x14ac:dyDescent="0.25">
      <c r="A1063" s="6" t="s">
        <v>63</v>
      </c>
      <c r="B1063" s="10" t="s">
        <v>102</v>
      </c>
      <c r="C1063" s="2" t="s">
        <v>74</v>
      </c>
      <c r="D1063" s="3">
        <v>253</v>
      </c>
      <c r="E1063" s="3">
        <v>8152</v>
      </c>
      <c r="F1063" s="38">
        <v>0.6</v>
      </c>
      <c r="G1063" s="42">
        <v>7592223</v>
      </c>
      <c r="H1063" s="45">
        <v>2446405</v>
      </c>
      <c r="I1063" s="53">
        <f t="shared" si="123"/>
        <v>3087490.8</v>
      </c>
      <c r="J1063" s="30">
        <v>17074</v>
      </c>
      <c r="K1063" s="46"/>
      <c r="L1063" s="56">
        <f t="shared" si="124"/>
        <v>10244.4</v>
      </c>
      <c r="M1063" s="8">
        <f t="shared" si="125"/>
        <v>3097735.1999999997</v>
      </c>
      <c r="N1063" s="35">
        <v>2.14E-4</v>
      </c>
      <c r="O1063" s="25">
        <f t="shared" si="129"/>
        <v>662.91533279999999</v>
      </c>
      <c r="P1063" s="30">
        <v>151341</v>
      </c>
      <c r="Q1063" s="45">
        <v>0</v>
      </c>
      <c r="R1063" s="50">
        <f t="shared" si="126"/>
        <v>90804.599999999991</v>
      </c>
      <c r="S1063" s="4">
        <v>2.4000000000000001E-4</v>
      </c>
      <c r="T1063" s="5">
        <f t="shared" si="127"/>
        <v>21.793104</v>
      </c>
      <c r="U1063" s="14">
        <f t="shared" si="128"/>
        <v>684.70843679999996</v>
      </c>
    </row>
    <row r="1064" spans="1:21" ht="15.75" x14ac:dyDescent="0.25">
      <c r="A1064" s="6" t="s">
        <v>63</v>
      </c>
      <c r="B1064" s="10" t="s">
        <v>102</v>
      </c>
      <c r="C1064" s="2" t="s">
        <v>102</v>
      </c>
      <c r="D1064" s="3">
        <v>253</v>
      </c>
      <c r="E1064" s="3">
        <v>8152</v>
      </c>
      <c r="F1064" s="38">
        <v>0.6</v>
      </c>
      <c r="G1064" s="42">
        <v>7592223</v>
      </c>
      <c r="H1064" s="45">
        <v>2446405</v>
      </c>
      <c r="I1064" s="53">
        <f t="shared" si="123"/>
        <v>3087490.8</v>
      </c>
      <c r="J1064" s="30">
        <v>17074</v>
      </c>
      <c r="K1064" s="46"/>
      <c r="L1064" s="56">
        <f t="shared" si="124"/>
        <v>10244.4</v>
      </c>
      <c r="M1064" s="8">
        <f t="shared" si="125"/>
        <v>3097735.1999999997</v>
      </c>
      <c r="N1064" s="35">
        <v>0</v>
      </c>
      <c r="O1064" s="25">
        <f t="shared" si="129"/>
        <v>0</v>
      </c>
      <c r="P1064" s="30">
        <v>151341</v>
      </c>
      <c r="Q1064" s="45">
        <v>0</v>
      </c>
      <c r="R1064" s="50">
        <f t="shared" si="126"/>
        <v>90804.599999999991</v>
      </c>
      <c r="S1064" s="4">
        <v>0</v>
      </c>
      <c r="T1064" s="5">
        <f t="shared" si="127"/>
        <v>0</v>
      </c>
      <c r="U1064" s="14">
        <f t="shared" si="128"/>
        <v>0</v>
      </c>
    </row>
    <row r="1065" spans="1:21" ht="15.75" x14ac:dyDescent="0.25">
      <c r="A1065" s="6" t="s">
        <v>63</v>
      </c>
      <c r="B1065" s="10" t="s">
        <v>102</v>
      </c>
      <c r="C1065" s="2" t="s">
        <v>32</v>
      </c>
      <c r="D1065" s="3">
        <v>253</v>
      </c>
      <c r="E1065" s="3">
        <v>8152</v>
      </c>
      <c r="F1065" s="38">
        <v>0.6</v>
      </c>
      <c r="G1065" s="42">
        <v>7592223</v>
      </c>
      <c r="H1065" s="45">
        <v>2446405</v>
      </c>
      <c r="I1065" s="53">
        <f t="shared" si="123"/>
        <v>3087490.8</v>
      </c>
      <c r="J1065" s="30">
        <v>17074</v>
      </c>
      <c r="K1065" s="46"/>
      <c r="L1065" s="56">
        <f t="shared" si="124"/>
        <v>10244.4</v>
      </c>
      <c r="M1065" s="8">
        <f t="shared" si="125"/>
        <v>3097735.1999999997</v>
      </c>
      <c r="N1065" s="35">
        <v>0</v>
      </c>
      <c r="O1065" s="25">
        <f t="shared" si="129"/>
        <v>0</v>
      </c>
      <c r="P1065" s="30">
        <v>151341</v>
      </c>
      <c r="Q1065" s="45">
        <v>0</v>
      </c>
      <c r="R1065" s="50">
        <f t="shared" si="126"/>
        <v>90804.599999999991</v>
      </c>
      <c r="S1065" s="4">
        <v>0</v>
      </c>
      <c r="T1065" s="5">
        <f t="shared" si="127"/>
        <v>0</v>
      </c>
      <c r="U1065" s="14">
        <f t="shared" si="128"/>
        <v>0</v>
      </c>
    </row>
    <row r="1066" spans="1:21" ht="15.75" x14ac:dyDescent="0.25">
      <c r="A1066" s="6" t="s">
        <v>63</v>
      </c>
      <c r="B1066" s="10" t="s">
        <v>102</v>
      </c>
      <c r="C1066" s="2" t="s">
        <v>37</v>
      </c>
      <c r="D1066" s="3">
        <v>253</v>
      </c>
      <c r="E1066" s="3">
        <v>8152</v>
      </c>
      <c r="F1066" s="38">
        <v>0.6</v>
      </c>
      <c r="G1066" s="42">
        <v>7592223</v>
      </c>
      <c r="H1066" s="45">
        <v>2446405</v>
      </c>
      <c r="I1066" s="53">
        <f t="shared" si="123"/>
        <v>3087490.8</v>
      </c>
      <c r="J1066" s="30">
        <v>17074</v>
      </c>
      <c r="K1066" s="46"/>
      <c r="L1066" s="56">
        <f t="shared" si="124"/>
        <v>10244.4</v>
      </c>
      <c r="M1066" s="8">
        <f t="shared" si="125"/>
        <v>3097735.1999999997</v>
      </c>
      <c r="N1066" s="35">
        <v>2.1499999999999999E-4</v>
      </c>
      <c r="O1066" s="25">
        <f t="shared" si="129"/>
        <v>666.01306799999998</v>
      </c>
      <c r="P1066" s="30">
        <v>151341</v>
      </c>
      <c r="Q1066" s="45">
        <v>0</v>
      </c>
      <c r="R1066" s="50">
        <f t="shared" si="126"/>
        <v>90804.599999999991</v>
      </c>
      <c r="S1066" s="4">
        <v>2.41E-4</v>
      </c>
      <c r="T1066" s="5">
        <f t="shared" si="127"/>
        <v>21.883908599999998</v>
      </c>
      <c r="U1066" s="14">
        <f t="shared" si="128"/>
        <v>687.89697660000002</v>
      </c>
    </row>
    <row r="1067" spans="1:21" ht="15.75" x14ac:dyDescent="0.25">
      <c r="A1067" s="6" t="s">
        <v>63</v>
      </c>
      <c r="B1067" s="10" t="s">
        <v>102</v>
      </c>
      <c r="C1067" s="2" t="s">
        <v>33</v>
      </c>
      <c r="D1067" s="3">
        <v>253</v>
      </c>
      <c r="E1067" s="3">
        <v>8152</v>
      </c>
      <c r="F1067" s="38">
        <v>0.6</v>
      </c>
      <c r="G1067" s="42">
        <v>7592223</v>
      </c>
      <c r="H1067" s="45">
        <v>2446405</v>
      </c>
      <c r="I1067" s="53">
        <f t="shared" si="123"/>
        <v>3087490.8</v>
      </c>
      <c r="J1067" s="30">
        <v>17074</v>
      </c>
      <c r="K1067" s="46"/>
      <c r="L1067" s="56">
        <f t="shared" si="124"/>
        <v>10244.4</v>
      </c>
      <c r="M1067" s="8">
        <f t="shared" si="125"/>
        <v>3097735.1999999997</v>
      </c>
      <c r="N1067" s="35">
        <v>6.6000000000000005E-5</v>
      </c>
      <c r="O1067" s="25">
        <f t="shared" si="129"/>
        <v>204.45052319999999</v>
      </c>
      <c r="P1067" s="30">
        <v>151341</v>
      </c>
      <c r="Q1067" s="45">
        <v>0</v>
      </c>
      <c r="R1067" s="50">
        <f t="shared" si="126"/>
        <v>90804.599999999991</v>
      </c>
      <c r="S1067" s="4">
        <v>6.2000000000000003E-5</v>
      </c>
      <c r="T1067" s="5">
        <f t="shared" si="127"/>
        <v>5.6298851999999995</v>
      </c>
      <c r="U1067" s="14">
        <f t="shared" si="128"/>
        <v>210.08040839999998</v>
      </c>
    </row>
    <row r="1068" spans="1:21" ht="15.75" x14ac:dyDescent="0.25">
      <c r="A1068" s="6" t="s">
        <v>63</v>
      </c>
      <c r="B1068" s="10" t="s">
        <v>102</v>
      </c>
      <c r="C1068" s="2" t="s">
        <v>187</v>
      </c>
      <c r="D1068" s="3">
        <v>253</v>
      </c>
      <c r="E1068" s="3">
        <v>8152</v>
      </c>
      <c r="F1068" s="38">
        <v>0.6</v>
      </c>
      <c r="G1068" s="42">
        <v>7592223</v>
      </c>
      <c r="H1068" s="45">
        <v>2446405</v>
      </c>
      <c r="I1068" s="53">
        <f t="shared" si="123"/>
        <v>3087490.8</v>
      </c>
      <c r="J1068" s="30">
        <v>17074</v>
      </c>
      <c r="K1068" s="46"/>
      <c r="L1068" s="56">
        <f t="shared" si="124"/>
        <v>10244.4</v>
      </c>
      <c r="M1068" s="8">
        <f t="shared" si="125"/>
        <v>3097735.1999999997</v>
      </c>
      <c r="N1068" s="35">
        <v>4.6E-5</v>
      </c>
      <c r="O1068" s="25">
        <f t="shared" si="129"/>
        <v>142.4958192</v>
      </c>
      <c r="P1068" s="30">
        <v>151341</v>
      </c>
      <c r="Q1068" s="45">
        <v>0</v>
      </c>
      <c r="R1068" s="50">
        <f t="shared" si="126"/>
        <v>90804.599999999991</v>
      </c>
      <c r="S1068" s="4">
        <v>2.5999999999999998E-5</v>
      </c>
      <c r="T1068" s="5">
        <f t="shared" si="127"/>
        <v>2.3609195999999995</v>
      </c>
      <c r="U1068" s="14">
        <f t="shared" si="128"/>
        <v>144.85673879999999</v>
      </c>
    </row>
    <row r="1069" spans="1:21" ht="15.75" x14ac:dyDescent="0.25">
      <c r="A1069" s="6" t="s">
        <v>63</v>
      </c>
      <c r="B1069" s="10" t="s">
        <v>102</v>
      </c>
      <c r="C1069" s="2" t="s">
        <v>64</v>
      </c>
      <c r="D1069" s="3">
        <v>922</v>
      </c>
      <c r="E1069" s="3">
        <v>8152</v>
      </c>
      <c r="F1069" s="38">
        <v>0.6</v>
      </c>
      <c r="G1069" s="42">
        <v>0</v>
      </c>
      <c r="H1069" s="45"/>
      <c r="I1069" s="53">
        <f t="shared" si="123"/>
        <v>0</v>
      </c>
      <c r="J1069" s="30">
        <v>162808</v>
      </c>
      <c r="K1069" s="45">
        <v>43268</v>
      </c>
      <c r="L1069" s="56">
        <f t="shared" si="124"/>
        <v>71724</v>
      </c>
      <c r="M1069" s="8">
        <f t="shared" si="125"/>
        <v>71724</v>
      </c>
      <c r="N1069" s="35">
        <v>1.4239999999999999E-3</v>
      </c>
      <c r="O1069" s="25">
        <f t="shared" si="129"/>
        <v>102.13497599999999</v>
      </c>
      <c r="P1069" s="30">
        <v>0</v>
      </c>
      <c r="Q1069" s="45"/>
      <c r="R1069" s="50">
        <f t="shared" si="126"/>
        <v>0</v>
      </c>
      <c r="S1069" s="4">
        <v>1.72E-3</v>
      </c>
      <c r="T1069" s="5">
        <f t="shared" si="127"/>
        <v>0</v>
      </c>
      <c r="U1069" s="14">
        <f t="shared" si="128"/>
        <v>102.13497599999999</v>
      </c>
    </row>
    <row r="1070" spans="1:21" ht="15.75" x14ac:dyDescent="0.25">
      <c r="A1070" s="6" t="s">
        <v>63</v>
      </c>
      <c r="B1070" s="10" t="s">
        <v>102</v>
      </c>
      <c r="C1070" s="2" t="s">
        <v>65</v>
      </c>
      <c r="D1070" s="3">
        <v>922</v>
      </c>
      <c r="E1070" s="3">
        <v>8152</v>
      </c>
      <c r="F1070" s="38">
        <v>0.6</v>
      </c>
      <c r="G1070" s="42">
        <v>0</v>
      </c>
      <c r="H1070" s="45"/>
      <c r="I1070" s="53">
        <f t="shared" si="123"/>
        <v>0</v>
      </c>
      <c r="J1070" s="30">
        <v>162808</v>
      </c>
      <c r="K1070" s="45">
        <v>43268</v>
      </c>
      <c r="L1070" s="56">
        <f t="shared" si="124"/>
        <v>71724</v>
      </c>
      <c r="M1070" s="8">
        <f t="shared" si="125"/>
        <v>71724</v>
      </c>
      <c r="N1070" s="35">
        <v>1.4100000000000001E-4</v>
      </c>
      <c r="O1070" s="25">
        <f t="shared" si="129"/>
        <v>10.113084000000001</v>
      </c>
      <c r="P1070" s="30">
        <v>0</v>
      </c>
      <c r="Q1070" s="45"/>
      <c r="R1070" s="50">
        <f t="shared" si="126"/>
        <v>0</v>
      </c>
      <c r="S1070" s="4">
        <v>1.85E-4</v>
      </c>
      <c r="T1070" s="5">
        <f t="shared" si="127"/>
        <v>0</v>
      </c>
      <c r="U1070" s="14">
        <f t="shared" si="128"/>
        <v>10.113084000000001</v>
      </c>
    </row>
    <row r="1071" spans="1:21" ht="15.75" x14ac:dyDescent="0.25">
      <c r="A1071" s="6" t="s">
        <v>63</v>
      </c>
      <c r="B1071" s="10" t="s">
        <v>102</v>
      </c>
      <c r="C1071" s="2" t="s">
        <v>66</v>
      </c>
      <c r="D1071" s="3">
        <v>922</v>
      </c>
      <c r="E1071" s="3">
        <v>8152</v>
      </c>
      <c r="F1071" s="38">
        <v>0.6</v>
      </c>
      <c r="G1071" s="42">
        <v>0</v>
      </c>
      <c r="H1071" s="45"/>
      <c r="I1071" s="53">
        <f t="shared" si="123"/>
        <v>0</v>
      </c>
      <c r="J1071" s="30">
        <v>162808</v>
      </c>
      <c r="K1071" s="45">
        <v>43268</v>
      </c>
      <c r="L1071" s="56">
        <f t="shared" si="124"/>
        <v>71724</v>
      </c>
      <c r="M1071" s="8">
        <f t="shared" si="125"/>
        <v>71724</v>
      </c>
      <c r="N1071" s="35">
        <v>4.7399999999999997E-4</v>
      </c>
      <c r="O1071" s="25">
        <f t="shared" si="129"/>
        <v>33.997175999999996</v>
      </c>
      <c r="P1071" s="30">
        <v>0</v>
      </c>
      <c r="Q1071" s="45"/>
      <c r="R1071" s="50">
        <f t="shared" si="126"/>
        <v>0</v>
      </c>
      <c r="S1071" s="4">
        <v>4.5800000000000002E-4</v>
      </c>
      <c r="T1071" s="5">
        <f t="shared" si="127"/>
        <v>0</v>
      </c>
      <c r="U1071" s="14">
        <f t="shared" si="128"/>
        <v>33.997175999999996</v>
      </c>
    </row>
    <row r="1072" spans="1:21" ht="15.75" x14ac:dyDescent="0.25">
      <c r="A1072" s="6" t="s">
        <v>63</v>
      </c>
      <c r="B1072" s="10" t="s">
        <v>102</v>
      </c>
      <c r="C1072" s="2" t="s">
        <v>78</v>
      </c>
      <c r="D1072" s="3">
        <v>922</v>
      </c>
      <c r="E1072" s="3">
        <v>8152</v>
      </c>
      <c r="F1072" s="38">
        <v>0.6</v>
      </c>
      <c r="G1072" s="42">
        <v>0</v>
      </c>
      <c r="H1072" s="45"/>
      <c r="I1072" s="53">
        <f t="shared" si="123"/>
        <v>0</v>
      </c>
      <c r="J1072" s="30">
        <v>162808</v>
      </c>
      <c r="K1072" s="45">
        <v>43268</v>
      </c>
      <c r="L1072" s="56">
        <f t="shared" si="124"/>
        <v>71724</v>
      </c>
      <c r="M1072" s="8">
        <f t="shared" si="125"/>
        <v>71724</v>
      </c>
      <c r="N1072" s="35">
        <v>5.4999999999999997E-3</v>
      </c>
      <c r="O1072" s="25">
        <f t="shared" si="129"/>
        <v>394.48199999999997</v>
      </c>
      <c r="P1072" s="30">
        <v>0</v>
      </c>
      <c r="Q1072" s="45"/>
      <c r="R1072" s="50">
        <f t="shared" si="126"/>
        <v>0</v>
      </c>
      <c r="S1072" s="4">
        <v>5.8060000000000004E-3</v>
      </c>
      <c r="T1072" s="5">
        <f t="shared" si="127"/>
        <v>0</v>
      </c>
      <c r="U1072" s="14">
        <f t="shared" si="128"/>
        <v>394.48199999999997</v>
      </c>
    </row>
    <row r="1073" spans="1:21" ht="15.75" x14ac:dyDescent="0.25">
      <c r="A1073" s="6" t="s">
        <v>63</v>
      </c>
      <c r="B1073" s="10" t="s">
        <v>102</v>
      </c>
      <c r="C1073" s="2" t="s">
        <v>67</v>
      </c>
      <c r="D1073" s="3">
        <v>922</v>
      </c>
      <c r="E1073" s="3">
        <v>8152</v>
      </c>
      <c r="F1073" s="38">
        <v>0.6</v>
      </c>
      <c r="G1073" s="42">
        <v>0</v>
      </c>
      <c r="H1073" s="45"/>
      <c r="I1073" s="53">
        <f t="shared" si="123"/>
        <v>0</v>
      </c>
      <c r="J1073" s="30">
        <v>162808</v>
      </c>
      <c r="K1073" s="45">
        <v>43268</v>
      </c>
      <c r="L1073" s="56">
        <f t="shared" si="124"/>
        <v>71724</v>
      </c>
      <c r="M1073" s="8">
        <f t="shared" si="125"/>
        <v>71724</v>
      </c>
      <c r="N1073" s="35">
        <v>0</v>
      </c>
      <c r="O1073" s="25">
        <f t="shared" si="129"/>
        <v>0</v>
      </c>
      <c r="P1073" s="30">
        <v>0</v>
      </c>
      <c r="Q1073" s="45"/>
      <c r="R1073" s="50">
        <f t="shared" si="126"/>
        <v>0</v>
      </c>
      <c r="S1073" s="4">
        <v>0</v>
      </c>
      <c r="T1073" s="5">
        <f t="shared" si="127"/>
        <v>0</v>
      </c>
      <c r="U1073" s="14">
        <f t="shared" si="128"/>
        <v>0</v>
      </c>
    </row>
    <row r="1074" spans="1:21" ht="15.75" x14ac:dyDescent="0.25">
      <c r="A1074" s="6" t="s">
        <v>63</v>
      </c>
      <c r="B1074" s="10" t="s">
        <v>102</v>
      </c>
      <c r="C1074" s="2" t="s">
        <v>68</v>
      </c>
      <c r="D1074" s="3">
        <v>922</v>
      </c>
      <c r="E1074" s="3">
        <v>8152</v>
      </c>
      <c r="F1074" s="38">
        <v>0.6</v>
      </c>
      <c r="G1074" s="42">
        <v>0</v>
      </c>
      <c r="H1074" s="45"/>
      <c r="I1074" s="53">
        <f t="shared" si="123"/>
        <v>0</v>
      </c>
      <c r="J1074" s="30">
        <v>162808</v>
      </c>
      <c r="K1074" s="45">
        <v>43268</v>
      </c>
      <c r="L1074" s="56">
        <f t="shared" si="124"/>
        <v>71724</v>
      </c>
      <c r="M1074" s="8">
        <f t="shared" si="125"/>
        <v>71724</v>
      </c>
      <c r="N1074" s="35">
        <v>8.3999999999999995E-5</v>
      </c>
      <c r="O1074" s="25">
        <f t="shared" si="129"/>
        <v>6.0248159999999995</v>
      </c>
      <c r="P1074" s="30">
        <v>0</v>
      </c>
      <c r="Q1074" s="45"/>
      <c r="R1074" s="50">
        <f t="shared" si="126"/>
        <v>0</v>
      </c>
      <c r="S1074" s="4">
        <v>9.3999999999999994E-5</v>
      </c>
      <c r="T1074" s="5">
        <f t="shared" si="127"/>
        <v>0</v>
      </c>
      <c r="U1074" s="14">
        <f t="shared" si="128"/>
        <v>6.0248159999999995</v>
      </c>
    </row>
    <row r="1075" spans="1:21" ht="15.75" x14ac:dyDescent="0.25">
      <c r="A1075" s="6" t="s">
        <v>63</v>
      </c>
      <c r="B1075" s="10" t="s">
        <v>102</v>
      </c>
      <c r="C1075" s="2" t="s">
        <v>69</v>
      </c>
      <c r="D1075" s="3">
        <v>922</v>
      </c>
      <c r="E1075" s="3">
        <v>8152</v>
      </c>
      <c r="F1075" s="38">
        <v>0.6</v>
      </c>
      <c r="G1075" s="42">
        <v>0</v>
      </c>
      <c r="H1075" s="45"/>
      <c r="I1075" s="53">
        <f t="shared" si="123"/>
        <v>0</v>
      </c>
      <c r="J1075" s="30">
        <v>162808</v>
      </c>
      <c r="K1075" s="45">
        <v>43268</v>
      </c>
      <c r="L1075" s="56">
        <f t="shared" si="124"/>
        <v>71724</v>
      </c>
      <c r="M1075" s="8">
        <f t="shared" si="125"/>
        <v>71724</v>
      </c>
      <c r="N1075" s="35">
        <v>1.3200000000000001E-4</v>
      </c>
      <c r="O1075" s="25">
        <f t="shared" si="129"/>
        <v>9.467568</v>
      </c>
      <c r="P1075" s="30">
        <v>0</v>
      </c>
      <c r="Q1075" s="45"/>
      <c r="R1075" s="50">
        <f t="shared" si="126"/>
        <v>0</v>
      </c>
      <c r="S1075" s="4">
        <v>1.46E-4</v>
      </c>
      <c r="T1075" s="5">
        <f t="shared" si="127"/>
        <v>0</v>
      </c>
      <c r="U1075" s="14">
        <f t="shared" si="128"/>
        <v>9.467568</v>
      </c>
    </row>
    <row r="1076" spans="1:21" ht="15.75" x14ac:dyDescent="0.25">
      <c r="A1076" s="6" t="s">
        <v>63</v>
      </c>
      <c r="B1076" s="10" t="s">
        <v>102</v>
      </c>
      <c r="C1076" s="2" t="s">
        <v>101</v>
      </c>
      <c r="D1076" s="3">
        <v>922</v>
      </c>
      <c r="E1076" s="3">
        <v>8152</v>
      </c>
      <c r="F1076" s="38">
        <v>0.6</v>
      </c>
      <c r="G1076" s="42">
        <v>0</v>
      </c>
      <c r="H1076" s="45"/>
      <c r="I1076" s="53">
        <f t="shared" si="123"/>
        <v>0</v>
      </c>
      <c r="J1076" s="30">
        <v>162808</v>
      </c>
      <c r="K1076" s="45">
        <v>43268</v>
      </c>
      <c r="L1076" s="56">
        <f t="shared" si="124"/>
        <v>71724</v>
      </c>
      <c r="M1076" s="8">
        <f t="shared" si="125"/>
        <v>71724</v>
      </c>
      <c r="N1076" s="35">
        <v>1.629E-3</v>
      </c>
      <c r="O1076" s="25">
        <f t="shared" si="129"/>
        <v>116.838396</v>
      </c>
      <c r="P1076" s="30">
        <v>0</v>
      </c>
      <c r="Q1076" s="45"/>
      <c r="R1076" s="50">
        <f t="shared" si="126"/>
        <v>0</v>
      </c>
      <c r="S1076" s="4">
        <v>2.4759999999999999E-3</v>
      </c>
      <c r="T1076" s="5">
        <f t="shared" si="127"/>
        <v>0</v>
      </c>
      <c r="U1076" s="14">
        <f t="shared" si="128"/>
        <v>116.838396</v>
      </c>
    </row>
    <row r="1077" spans="1:21" ht="15.75" x14ac:dyDescent="0.25">
      <c r="A1077" s="6" t="s">
        <v>63</v>
      </c>
      <c r="B1077" s="10" t="s">
        <v>102</v>
      </c>
      <c r="C1077" s="2" t="s">
        <v>71</v>
      </c>
      <c r="D1077" s="3">
        <v>922</v>
      </c>
      <c r="E1077" s="3">
        <v>8152</v>
      </c>
      <c r="F1077" s="38">
        <v>0.6</v>
      </c>
      <c r="G1077" s="42">
        <v>0</v>
      </c>
      <c r="H1077" s="45"/>
      <c r="I1077" s="53">
        <f t="shared" si="123"/>
        <v>0</v>
      </c>
      <c r="J1077" s="30">
        <v>162808</v>
      </c>
      <c r="K1077" s="45">
        <v>43268</v>
      </c>
      <c r="L1077" s="56">
        <f t="shared" si="124"/>
        <v>71724</v>
      </c>
      <c r="M1077" s="8">
        <f t="shared" si="125"/>
        <v>71724</v>
      </c>
      <c r="N1077" s="35">
        <v>8.2000000000000001E-5</v>
      </c>
      <c r="O1077" s="25">
        <f t="shared" si="129"/>
        <v>5.8813680000000002</v>
      </c>
      <c r="P1077" s="30">
        <v>0</v>
      </c>
      <c r="Q1077" s="45"/>
      <c r="R1077" s="50">
        <f t="shared" si="126"/>
        <v>0</v>
      </c>
      <c r="S1077" s="4">
        <v>9.2E-5</v>
      </c>
      <c r="T1077" s="5">
        <f t="shared" si="127"/>
        <v>0</v>
      </c>
      <c r="U1077" s="14">
        <f t="shared" si="128"/>
        <v>5.8813680000000002</v>
      </c>
    </row>
    <row r="1078" spans="1:21" ht="15.75" x14ac:dyDescent="0.25">
      <c r="A1078" s="6" t="s">
        <v>63</v>
      </c>
      <c r="B1078" s="10" t="s">
        <v>102</v>
      </c>
      <c r="C1078" s="2" t="s">
        <v>84</v>
      </c>
      <c r="D1078" s="3">
        <v>922</v>
      </c>
      <c r="E1078" s="3">
        <v>8152</v>
      </c>
      <c r="F1078" s="38">
        <v>0.6</v>
      </c>
      <c r="G1078" s="42">
        <v>0</v>
      </c>
      <c r="H1078" s="45"/>
      <c r="I1078" s="53">
        <f t="shared" si="123"/>
        <v>0</v>
      </c>
      <c r="J1078" s="30">
        <v>162808</v>
      </c>
      <c r="K1078" s="45">
        <v>43268</v>
      </c>
      <c r="L1078" s="56">
        <f t="shared" si="124"/>
        <v>71724</v>
      </c>
      <c r="M1078" s="8">
        <f t="shared" si="125"/>
        <v>71724</v>
      </c>
      <c r="N1078" s="35">
        <v>0</v>
      </c>
      <c r="O1078" s="25">
        <f t="shared" si="129"/>
        <v>0</v>
      </c>
      <c r="P1078" s="30">
        <v>0</v>
      </c>
      <c r="Q1078" s="45"/>
      <c r="R1078" s="50">
        <f t="shared" si="126"/>
        <v>0</v>
      </c>
      <c r="S1078" s="4">
        <v>0</v>
      </c>
      <c r="T1078" s="5">
        <f t="shared" si="127"/>
        <v>0</v>
      </c>
      <c r="U1078" s="14">
        <f t="shared" si="128"/>
        <v>0</v>
      </c>
    </row>
    <row r="1079" spans="1:21" ht="15.75" x14ac:dyDescent="0.25">
      <c r="A1079" s="6" t="s">
        <v>63</v>
      </c>
      <c r="B1079" s="10" t="s">
        <v>102</v>
      </c>
      <c r="C1079" s="2" t="s">
        <v>72</v>
      </c>
      <c r="D1079" s="3">
        <v>922</v>
      </c>
      <c r="E1079" s="3">
        <v>8152</v>
      </c>
      <c r="F1079" s="38">
        <v>0.6</v>
      </c>
      <c r="G1079" s="42">
        <v>0</v>
      </c>
      <c r="H1079" s="45"/>
      <c r="I1079" s="53">
        <f t="shared" si="123"/>
        <v>0</v>
      </c>
      <c r="J1079" s="30">
        <v>162808</v>
      </c>
      <c r="K1079" s="45">
        <v>43268</v>
      </c>
      <c r="L1079" s="56">
        <f t="shared" si="124"/>
        <v>71724</v>
      </c>
      <c r="M1079" s="8">
        <f t="shared" si="125"/>
        <v>71724</v>
      </c>
      <c r="N1079" s="35">
        <v>1.36E-4</v>
      </c>
      <c r="O1079" s="25">
        <f t="shared" si="129"/>
        <v>9.7544640000000005</v>
      </c>
      <c r="P1079" s="30">
        <v>0</v>
      </c>
      <c r="Q1079" s="45"/>
      <c r="R1079" s="50">
        <f t="shared" si="126"/>
        <v>0</v>
      </c>
      <c r="S1079" s="4">
        <v>1.35E-4</v>
      </c>
      <c r="T1079" s="5">
        <f t="shared" si="127"/>
        <v>0</v>
      </c>
      <c r="U1079" s="14">
        <f t="shared" si="128"/>
        <v>9.7544640000000005</v>
      </c>
    </row>
    <row r="1080" spans="1:21" ht="15.75" x14ac:dyDescent="0.25">
      <c r="A1080" s="6" t="s">
        <v>63</v>
      </c>
      <c r="B1080" s="10" t="s">
        <v>102</v>
      </c>
      <c r="C1080" s="2" t="s">
        <v>73</v>
      </c>
      <c r="D1080" s="3">
        <v>922</v>
      </c>
      <c r="E1080" s="3">
        <v>8152</v>
      </c>
      <c r="F1080" s="38">
        <v>0.6</v>
      </c>
      <c r="G1080" s="42">
        <v>0</v>
      </c>
      <c r="H1080" s="45"/>
      <c r="I1080" s="53">
        <f t="shared" si="123"/>
        <v>0</v>
      </c>
      <c r="J1080" s="30">
        <v>162808</v>
      </c>
      <c r="K1080" s="45">
        <v>43268</v>
      </c>
      <c r="L1080" s="56">
        <f t="shared" si="124"/>
        <v>71724</v>
      </c>
      <c r="M1080" s="8">
        <f t="shared" si="125"/>
        <v>71724</v>
      </c>
      <c r="N1080" s="35">
        <v>1.2E-5</v>
      </c>
      <c r="O1080" s="25">
        <f t="shared" si="129"/>
        <v>0.86068800000000001</v>
      </c>
      <c r="P1080" s="30">
        <v>0</v>
      </c>
      <c r="Q1080" s="45"/>
      <c r="R1080" s="50">
        <f t="shared" si="126"/>
        <v>0</v>
      </c>
      <c r="S1080" s="4">
        <v>1.2E-5</v>
      </c>
      <c r="T1080" s="5">
        <f t="shared" si="127"/>
        <v>0</v>
      </c>
      <c r="U1080" s="14">
        <f t="shared" si="128"/>
        <v>0.86068800000000001</v>
      </c>
    </row>
    <row r="1081" spans="1:21" ht="15.75" x14ac:dyDescent="0.25">
      <c r="A1081" s="6" t="s">
        <v>63</v>
      </c>
      <c r="B1081" s="10" t="s">
        <v>102</v>
      </c>
      <c r="C1081" s="2" t="s">
        <v>74</v>
      </c>
      <c r="D1081" s="3">
        <v>922</v>
      </c>
      <c r="E1081" s="3">
        <v>8152</v>
      </c>
      <c r="F1081" s="38">
        <v>0.6</v>
      </c>
      <c r="G1081" s="42">
        <v>0</v>
      </c>
      <c r="H1081" s="45"/>
      <c r="I1081" s="53">
        <f t="shared" si="123"/>
        <v>0</v>
      </c>
      <c r="J1081" s="30">
        <v>162808</v>
      </c>
      <c r="K1081" s="45">
        <v>43268</v>
      </c>
      <c r="L1081" s="56">
        <f t="shared" si="124"/>
        <v>71724</v>
      </c>
      <c r="M1081" s="8">
        <f t="shared" si="125"/>
        <v>71724</v>
      </c>
      <c r="N1081" s="35">
        <v>2.14E-4</v>
      </c>
      <c r="O1081" s="25">
        <f t="shared" si="129"/>
        <v>15.348936</v>
      </c>
      <c r="P1081" s="30">
        <v>0</v>
      </c>
      <c r="Q1081" s="45"/>
      <c r="R1081" s="50">
        <f t="shared" si="126"/>
        <v>0</v>
      </c>
      <c r="S1081" s="4">
        <v>2.4000000000000001E-4</v>
      </c>
      <c r="T1081" s="5">
        <f t="shared" si="127"/>
        <v>0</v>
      </c>
      <c r="U1081" s="14">
        <f t="shared" si="128"/>
        <v>15.348936</v>
      </c>
    </row>
    <row r="1082" spans="1:21" ht="15.75" x14ac:dyDescent="0.25">
      <c r="A1082" s="6" t="s">
        <v>63</v>
      </c>
      <c r="B1082" s="10" t="s">
        <v>102</v>
      </c>
      <c r="C1082" s="2" t="s">
        <v>102</v>
      </c>
      <c r="D1082" s="3">
        <v>922</v>
      </c>
      <c r="E1082" s="3">
        <v>8152</v>
      </c>
      <c r="F1082" s="38">
        <v>0.6</v>
      </c>
      <c r="G1082" s="42">
        <v>0</v>
      </c>
      <c r="H1082" s="45"/>
      <c r="I1082" s="53">
        <f t="shared" si="123"/>
        <v>0</v>
      </c>
      <c r="J1082" s="30">
        <v>162808</v>
      </c>
      <c r="K1082" s="45">
        <v>43268</v>
      </c>
      <c r="L1082" s="56">
        <f t="shared" si="124"/>
        <v>71724</v>
      </c>
      <c r="M1082" s="8">
        <f t="shared" si="125"/>
        <v>71724</v>
      </c>
      <c r="N1082" s="35">
        <v>0</v>
      </c>
      <c r="O1082" s="25">
        <f t="shared" si="129"/>
        <v>0</v>
      </c>
      <c r="P1082" s="30">
        <v>0</v>
      </c>
      <c r="Q1082" s="45"/>
      <c r="R1082" s="50">
        <f t="shared" si="126"/>
        <v>0</v>
      </c>
      <c r="S1082" s="4">
        <v>0</v>
      </c>
      <c r="T1082" s="5">
        <f t="shared" si="127"/>
        <v>0</v>
      </c>
      <c r="U1082" s="14">
        <f t="shared" si="128"/>
        <v>0</v>
      </c>
    </row>
    <row r="1083" spans="1:21" ht="15.75" x14ac:dyDescent="0.25">
      <c r="A1083" s="6" t="s">
        <v>63</v>
      </c>
      <c r="B1083" s="10" t="s">
        <v>102</v>
      </c>
      <c r="C1083" s="2" t="s">
        <v>32</v>
      </c>
      <c r="D1083" s="3">
        <v>922</v>
      </c>
      <c r="E1083" s="3">
        <v>8152</v>
      </c>
      <c r="F1083" s="38">
        <v>0.6</v>
      </c>
      <c r="G1083" s="42">
        <v>0</v>
      </c>
      <c r="H1083" s="45"/>
      <c r="I1083" s="53">
        <f t="shared" si="123"/>
        <v>0</v>
      </c>
      <c r="J1083" s="30">
        <v>162808</v>
      </c>
      <c r="K1083" s="45">
        <v>43268</v>
      </c>
      <c r="L1083" s="56">
        <f t="shared" si="124"/>
        <v>71724</v>
      </c>
      <c r="M1083" s="8">
        <f t="shared" si="125"/>
        <v>71724</v>
      </c>
      <c r="N1083" s="35">
        <v>0</v>
      </c>
      <c r="O1083" s="25">
        <f t="shared" si="129"/>
        <v>0</v>
      </c>
      <c r="P1083" s="30">
        <v>0</v>
      </c>
      <c r="Q1083" s="45"/>
      <c r="R1083" s="50">
        <f t="shared" si="126"/>
        <v>0</v>
      </c>
      <c r="S1083" s="4">
        <v>0</v>
      </c>
      <c r="T1083" s="5">
        <f t="shared" si="127"/>
        <v>0</v>
      </c>
      <c r="U1083" s="14">
        <f t="shared" si="128"/>
        <v>0</v>
      </c>
    </row>
    <row r="1084" spans="1:21" ht="15.75" x14ac:dyDescent="0.25">
      <c r="A1084" s="6" t="s">
        <v>63</v>
      </c>
      <c r="B1084" s="10" t="s">
        <v>102</v>
      </c>
      <c r="C1084" s="2" t="s">
        <v>37</v>
      </c>
      <c r="D1084" s="3">
        <v>922</v>
      </c>
      <c r="E1084" s="3">
        <v>8152</v>
      </c>
      <c r="F1084" s="38">
        <v>0.6</v>
      </c>
      <c r="G1084" s="42">
        <v>0</v>
      </c>
      <c r="H1084" s="45"/>
      <c r="I1084" s="53">
        <f t="shared" si="123"/>
        <v>0</v>
      </c>
      <c r="J1084" s="30">
        <v>162808</v>
      </c>
      <c r="K1084" s="45">
        <v>43268</v>
      </c>
      <c r="L1084" s="56">
        <f t="shared" si="124"/>
        <v>71724</v>
      </c>
      <c r="M1084" s="8">
        <f t="shared" si="125"/>
        <v>71724</v>
      </c>
      <c r="N1084" s="35">
        <v>2.1499999999999999E-4</v>
      </c>
      <c r="O1084" s="25">
        <f t="shared" si="129"/>
        <v>15.42066</v>
      </c>
      <c r="P1084" s="30">
        <v>0</v>
      </c>
      <c r="Q1084" s="45"/>
      <c r="R1084" s="50">
        <f t="shared" si="126"/>
        <v>0</v>
      </c>
      <c r="S1084" s="4">
        <v>2.41E-4</v>
      </c>
      <c r="T1084" s="5">
        <f t="shared" si="127"/>
        <v>0</v>
      </c>
      <c r="U1084" s="14">
        <f t="shared" si="128"/>
        <v>15.42066</v>
      </c>
    </row>
    <row r="1085" spans="1:21" ht="15.75" x14ac:dyDescent="0.25">
      <c r="A1085" s="6" t="s">
        <v>63</v>
      </c>
      <c r="B1085" s="10" t="s">
        <v>102</v>
      </c>
      <c r="C1085" s="2" t="s">
        <v>33</v>
      </c>
      <c r="D1085" s="3">
        <v>922</v>
      </c>
      <c r="E1085" s="3">
        <v>8152</v>
      </c>
      <c r="F1085" s="38">
        <v>0.6</v>
      </c>
      <c r="G1085" s="42">
        <v>0</v>
      </c>
      <c r="H1085" s="45"/>
      <c r="I1085" s="53">
        <f t="shared" si="123"/>
        <v>0</v>
      </c>
      <c r="J1085" s="30">
        <v>162808</v>
      </c>
      <c r="K1085" s="45">
        <v>43268</v>
      </c>
      <c r="L1085" s="56">
        <f t="shared" si="124"/>
        <v>71724</v>
      </c>
      <c r="M1085" s="8">
        <f t="shared" si="125"/>
        <v>71724</v>
      </c>
      <c r="N1085" s="35">
        <v>6.6000000000000005E-5</v>
      </c>
      <c r="O1085" s="25">
        <f t="shared" si="129"/>
        <v>4.733784</v>
      </c>
      <c r="P1085" s="30">
        <v>0</v>
      </c>
      <c r="Q1085" s="45"/>
      <c r="R1085" s="50">
        <f t="shared" si="126"/>
        <v>0</v>
      </c>
      <c r="S1085" s="4">
        <v>6.2000000000000003E-5</v>
      </c>
      <c r="T1085" s="5">
        <f t="shared" si="127"/>
        <v>0</v>
      </c>
      <c r="U1085" s="14">
        <f t="shared" si="128"/>
        <v>4.733784</v>
      </c>
    </row>
    <row r="1086" spans="1:21" ht="15.75" x14ac:dyDescent="0.25">
      <c r="A1086" s="6" t="s">
        <v>63</v>
      </c>
      <c r="B1086" s="10" t="s">
        <v>102</v>
      </c>
      <c r="C1086" s="2" t="s">
        <v>187</v>
      </c>
      <c r="D1086" s="3">
        <v>922</v>
      </c>
      <c r="E1086" s="3">
        <v>8152</v>
      </c>
      <c r="F1086" s="38">
        <v>0.6</v>
      </c>
      <c r="G1086" s="42">
        <v>0</v>
      </c>
      <c r="H1086" s="45"/>
      <c r="I1086" s="53">
        <f t="shared" si="123"/>
        <v>0</v>
      </c>
      <c r="J1086" s="30">
        <v>162808</v>
      </c>
      <c r="K1086" s="45">
        <v>43268</v>
      </c>
      <c r="L1086" s="56">
        <f t="shared" si="124"/>
        <v>71724</v>
      </c>
      <c r="M1086" s="8">
        <f t="shared" si="125"/>
        <v>71724</v>
      </c>
      <c r="N1086" s="35">
        <v>4.6E-5</v>
      </c>
      <c r="O1086" s="25">
        <f t="shared" si="129"/>
        <v>3.2993039999999998</v>
      </c>
      <c r="P1086" s="30">
        <v>0</v>
      </c>
      <c r="Q1086" s="45"/>
      <c r="R1086" s="50">
        <f t="shared" si="126"/>
        <v>0</v>
      </c>
      <c r="S1086" s="4">
        <v>2.5999999999999998E-5</v>
      </c>
      <c r="T1086" s="5">
        <f t="shared" si="127"/>
        <v>0</v>
      </c>
      <c r="U1086" s="14">
        <f t="shared" si="128"/>
        <v>3.2993039999999998</v>
      </c>
    </row>
    <row r="1087" spans="1:21" ht="15.75" x14ac:dyDescent="0.25">
      <c r="A1087" s="6" t="s">
        <v>63</v>
      </c>
      <c r="B1087" s="10" t="s">
        <v>107</v>
      </c>
      <c r="C1087" s="2" t="s">
        <v>64</v>
      </c>
      <c r="D1087" s="3">
        <v>255</v>
      </c>
      <c r="E1087" s="3">
        <v>8151</v>
      </c>
      <c r="F1087" s="38">
        <v>0.5</v>
      </c>
      <c r="G1087" s="42">
        <v>97794593</v>
      </c>
      <c r="H1087" s="45">
        <v>1194842</v>
      </c>
      <c r="I1087" s="53">
        <f t="shared" si="123"/>
        <v>48299875.5</v>
      </c>
      <c r="J1087" s="30">
        <v>836783</v>
      </c>
      <c r="K1087" s="46"/>
      <c r="L1087" s="56">
        <f t="shared" si="124"/>
        <v>418391.5</v>
      </c>
      <c r="M1087" s="8">
        <f t="shared" si="125"/>
        <v>48718267</v>
      </c>
      <c r="N1087" s="35">
        <v>1.4239999999999999E-3</v>
      </c>
      <c r="O1087" s="25">
        <f t="shared" si="129"/>
        <v>69374.812208000003</v>
      </c>
      <c r="P1087" s="30">
        <v>2733066</v>
      </c>
      <c r="Q1087" s="45">
        <v>0</v>
      </c>
      <c r="R1087" s="50">
        <f t="shared" si="126"/>
        <v>1366533</v>
      </c>
      <c r="S1087" s="4">
        <v>1.72E-3</v>
      </c>
      <c r="T1087" s="5">
        <f t="shared" si="127"/>
        <v>2350.43676</v>
      </c>
      <c r="U1087" s="14">
        <f t="shared" si="128"/>
        <v>71725.248968</v>
      </c>
    </row>
    <row r="1088" spans="1:21" ht="15.75" x14ac:dyDescent="0.25">
      <c r="A1088" s="6" t="s">
        <v>63</v>
      </c>
      <c r="B1088" s="10" t="s">
        <v>107</v>
      </c>
      <c r="C1088" s="2" t="s">
        <v>65</v>
      </c>
      <c r="D1088" s="3">
        <v>255</v>
      </c>
      <c r="E1088" s="3">
        <v>8151</v>
      </c>
      <c r="F1088" s="38">
        <v>0.5</v>
      </c>
      <c r="G1088" s="42">
        <v>97794593</v>
      </c>
      <c r="H1088" s="45">
        <v>1194842</v>
      </c>
      <c r="I1088" s="53">
        <f t="shared" si="123"/>
        <v>48299875.5</v>
      </c>
      <c r="J1088" s="30">
        <v>836783</v>
      </c>
      <c r="K1088" s="46"/>
      <c r="L1088" s="56">
        <f t="shared" si="124"/>
        <v>418391.5</v>
      </c>
      <c r="M1088" s="8">
        <f t="shared" si="125"/>
        <v>48718267</v>
      </c>
      <c r="N1088" s="35">
        <v>1.4100000000000001E-4</v>
      </c>
      <c r="O1088" s="25">
        <f t="shared" si="129"/>
        <v>6869.2756470000004</v>
      </c>
      <c r="P1088" s="30">
        <v>2733066</v>
      </c>
      <c r="Q1088" s="45">
        <v>0</v>
      </c>
      <c r="R1088" s="50">
        <f t="shared" si="126"/>
        <v>1366533</v>
      </c>
      <c r="S1088" s="4">
        <v>1.85E-4</v>
      </c>
      <c r="T1088" s="5">
        <f t="shared" si="127"/>
        <v>252.808605</v>
      </c>
      <c r="U1088" s="14">
        <f t="shared" si="128"/>
        <v>7122.0842520000006</v>
      </c>
    </row>
    <row r="1089" spans="1:21" ht="15.75" x14ac:dyDescent="0.25">
      <c r="A1089" s="6" t="s">
        <v>63</v>
      </c>
      <c r="B1089" s="10" t="s">
        <v>107</v>
      </c>
      <c r="C1089" s="2" t="s">
        <v>66</v>
      </c>
      <c r="D1089" s="3">
        <v>255</v>
      </c>
      <c r="E1089" s="3">
        <v>8151</v>
      </c>
      <c r="F1089" s="38">
        <v>0.5</v>
      </c>
      <c r="G1089" s="42">
        <v>97794593</v>
      </c>
      <c r="H1089" s="45">
        <v>1194842</v>
      </c>
      <c r="I1089" s="53">
        <f t="shared" si="123"/>
        <v>48299875.5</v>
      </c>
      <c r="J1089" s="30">
        <v>836783</v>
      </c>
      <c r="K1089" s="46"/>
      <c r="L1089" s="56">
        <f t="shared" si="124"/>
        <v>418391.5</v>
      </c>
      <c r="M1089" s="8">
        <f t="shared" si="125"/>
        <v>48718267</v>
      </c>
      <c r="N1089" s="35">
        <v>4.7399999999999997E-4</v>
      </c>
      <c r="O1089" s="25">
        <f t="shared" si="129"/>
        <v>23092.458557999998</v>
      </c>
      <c r="P1089" s="30">
        <v>2733066</v>
      </c>
      <c r="Q1089" s="45">
        <v>0</v>
      </c>
      <c r="R1089" s="50">
        <f t="shared" si="126"/>
        <v>1366533</v>
      </c>
      <c r="S1089" s="4">
        <v>4.5800000000000002E-4</v>
      </c>
      <c r="T1089" s="5">
        <f t="shared" si="127"/>
        <v>625.87211400000001</v>
      </c>
      <c r="U1089" s="14">
        <f t="shared" si="128"/>
        <v>23718.330672</v>
      </c>
    </row>
    <row r="1090" spans="1:21" ht="15.75" x14ac:dyDescent="0.25">
      <c r="A1090" s="6" t="s">
        <v>63</v>
      </c>
      <c r="B1090" s="10" t="s">
        <v>107</v>
      </c>
      <c r="C1090" s="2" t="s">
        <v>78</v>
      </c>
      <c r="D1090" s="3">
        <v>255</v>
      </c>
      <c r="E1090" s="3">
        <v>8151</v>
      </c>
      <c r="F1090" s="38">
        <v>0.5</v>
      </c>
      <c r="G1090" s="42">
        <v>97794593</v>
      </c>
      <c r="H1090" s="45">
        <v>1194842</v>
      </c>
      <c r="I1090" s="53">
        <f t="shared" si="123"/>
        <v>48299875.5</v>
      </c>
      <c r="J1090" s="30">
        <v>836783</v>
      </c>
      <c r="K1090" s="46"/>
      <c r="L1090" s="56">
        <f t="shared" si="124"/>
        <v>418391.5</v>
      </c>
      <c r="M1090" s="8">
        <f t="shared" si="125"/>
        <v>48718267</v>
      </c>
      <c r="N1090" s="35">
        <v>5.4999999999999997E-3</v>
      </c>
      <c r="O1090" s="25">
        <f t="shared" si="129"/>
        <v>267950.46849999996</v>
      </c>
      <c r="P1090" s="30">
        <v>2733066</v>
      </c>
      <c r="Q1090" s="45">
        <v>0</v>
      </c>
      <c r="R1090" s="50">
        <f t="shared" si="126"/>
        <v>1366533</v>
      </c>
      <c r="S1090" s="4">
        <v>5.8060000000000004E-3</v>
      </c>
      <c r="T1090" s="5">
        <f t="shared" si="127"/>
        <v>7934.0905980000007</v>
      </c>
      <c r="U1090" s="14">
        <f t="shared" si="128"/>
        <v>275884.55909799994</v>
      </c>
    </row>
    <row r="1091" spans="1:21" ht="15.75" x14ac:dyDescent="0.25">
      <c r="A1091" s="6" t="s">
        <v>63</v>
      </c>
      <c r="B1091" s="10" t="s">
        <v>107</v>
      </c>
      <c r="C1091" s="2" t="s">
        <v>67</v>
      </c>
      <c r="D1091" s="3">
        <v>255</v>
      </c>
      <c r="E1091" s="3">
        <v>8151</v>
      </c>
      <c r="F1091" s="38">
        <v>0.5</v>
      </c>
      <c r="G1091" s="42">
        <v>97794593</v>
      </c>
      <c r="H1091" s="45">
        <v>1194842</v>
      </c>
      <c r="I1091" s="53">
        <f t="shared" si="123"/>
        <v>48299875.5</v>
      </c>
      <c r="J1091" s="30">
        <v>836783</v>
      </c>
      <c r="K1091" s="46"/>
      <c r="L1091" s="56">
        <f t="shared" si="124"/>
        <v>418391.5</v>
      </c>
      <c r="M1091" s="8">
        <f t="shared" si="125"/>
        <v>48718267</v>
      </c>
      <c r="N1091" s="35">
        <v>0</v>
      </c>
      <c r="O1091" s="25">
        <f t="shared" si="129"/>
        <v>0</v>
      </c>
      <c r="P1091" s="30">
        <v>2733066</v>
      </c>
      <c r="Q1091" s="45">
        <v>0</v>
      </c>
      <c r="R1091" s="50">
        <f t="shared" si="126"/>
        <v>1366533</v>
      </c>
      <c r="S1091" s="4">
        <v>0</v>
      </c>
      <c r="T1091" s="5">
        <f t="shared" si="127"/>
        <v>0</v>
      </c>
      <c r="U1091" s="14">
        <f t="shared" si="128"/>
        <v>0</v>
      </c>
    </row>
    <row r="1092" spans="1:21" ht="15.75" x14ac:dyDescent="0.25">
      <c r="A1092" s="6" t="s">
        <v>63</v>
      </c>
      <c r="B1092" s="10" t="s">
        <v>107</v>
      </c>
      <c r="C1092" s="2" t="s">
        <v>68</v>
      </c>
      <c r="D1092" s="3">
        <v>255</v>
      </c>
      <c r="E1092" s="3">
        <v>8151</v>
      </c>
      <c r="F1092" s="38">
        <v>0.5</v>
      </c>
      <c r="G1092" s="42">
        <v>97794593</v>
      </c>
      <c r="H1092" s="45">
        <v>1194842</v>
      </c>
      <c r="I1092" s="53">
        <f t="shared" si="123"/>
        <v>48299875.5</v>
      </c>
      <c r="J1092" s="30">
        <v>836783</v>
      </c>
      <c r="K1092" s="46"/>
      <c r="L1092" s="56">
        <f t="shared" si="124"/>
        <v>418391.5</v>
      </c>
      <c r="M1092" s="8">
        <f t="shared" si="125"/>
        <v>48718267</v>
      </c>
      <c r="N1092" s="35">
        <v>8.3999999999999995E-5</v>
      </c>
      <c r="O1092" s="25">
        <f t="shared" si="129"/>
        <v>4092.3344279999997</v>
      </c>
      <c r="P1092" s="30">
        <v>2733066</v>
      </c>
      <c r="Q1092" s="45">
        <v>0</v>
      </c>
      <c r="R1092" s="50">
        <f t="shared" si="126"/>
        <v>1366533</v>
      </c>
      <c r="S1092" s="4">
        <v>9.3999999999999994E-5</v>
      </c>
      <c r="T1092" s="5">
        <f t="shared" si="127"/>
        <v>128.45410200000001</v>
      </c>
      <c r="U1092" s="14">
        <f t="shared" si="128"/>
        <v>4220.7885299999998</v>
      </c>
    </row>
    <row r="1093" spans="1:21" ht="15.75" x14ac:dyDescent="0.25">
      <c r="A1093" s="6" t="s">
        <v>63</v>
      </c>
      <c r="B1093" s="10" t="s">
        <v>107</v>
      </c>
      <c r="C1093" s="2" t="s">
        <v>69</v>
      </c>
      <c r="D1093" s="3">
        <v>255</v>
      </c>
      <c r="E1093" s="3">
        <v>8151</v>
      </c>
      <c r="F1093" s="38">
        <v>0.5</v>
      </c>
      <c r="G1093" s="42">
        <v>97794593</v>
      </c>
      <c r="H1093" s="45">
        <v>1194842</v>
      </c>
      <c r="I1093" s="53">
        <f t="shared" si="123"/>
        <v>48299875.5</v>
      </c>
      <c r="J1093" s="30">
        <v>836783</v>
      </c>
      <c r="K1093" s="46"/>
      <c r="L1093" s="56">
        <f t="shared" si="124"/>
        <v>418391.5</v>
      </c>
      <c r="M1093" s="8">
        <f t="shared" si="125"/>
        <v>48718267</v>
      </c>
      <c r="N1093" s="35">
        <v>1.3200000000000001E-4</v>
      </c>
      <c r="O1093" s="25">
        <f t="shared" si="129"/>
        <v>6430.8112440000004</v>
      </c>
      <c r="P1093" s="30">
        <v>2733066</v>
      </c>
      <c r="Q1093" s="45">
        <v>0</v>
      </c>
      <c r="R1093" s="50">
        <f t="shared" si="126"/>
        <v>1366533</v>
      </c>
      <c r="S1093" s="4">
        <v>1.46E-4</v>
      </c>
      <c r="T1093" s="5">
        <f t="shared" si="127"/>
        <v>199.51381799999999</v>
      </c>
      <c r="U1093" s="14">
        <f t="shared" si="128"/>
        <v>6630.3250620000008</v>
      </c>
    </row>
    <row r="1094" spans="1:21" ht="15.75" x14ac:dyDescent="0.25">
      <c r="A1094" s="6" t="s">
        <v>63</v>
      </c>
      <c r="B1094" s="10" t="s">
        <v>107</v>
      </c>
      <c r="C1094" s="2" t="s">
        <v>70</v>
      </c>
      <c r="D1094" s="3">
        <v>255</v>
      </c>
      <c r="E1094" s="3">
        <v>8151</v>
      </c>
      <c r="F1094" s="38">
        <v>0.5</v>
      </c>
      <c r="G1094" s="42">
        <v>97794593</v>
      </c>
      <c r="H1094" s="45">
        <v>1194842</v>
      </c>
      <c r="I1094" s="53">
        <f t="shared" si="123"/>
        <v>48299875.5</v>
      </c>
      <c r="J1094" s="30">
        <v>836783</v>
      </c>
      <c r="K1094" s="46"/>
      <c r="L1094" s="56">
        <f t="shared" si="124"/>
        <v>418391.5</v>
      </c>
      <c r="M1094" s="8">
        <f t="shared" si="125"/>
        <v>48718267</v>
      </c>
      <c r="N1094" s="35">
        <v>5.0299999999999997E-4</v>
      </c>
      <c r="O1094" s="25">
        <f t="shared" si="129"/>
        <v>24505.288301000001</v>
      </c>
      <c r="P1094" s="30">
        <v>2733066</v>
      </c>
      <c r="Q1094" s="45">
        <v>0</v>
      </c>
      <c r="R1094" s="50">
        <f t="shared" si="126"/>
        <v>1366533</v>
      </c>
      <c r="S1094" s="4">
        <v>5.6400000000000005E-4</v>
      </c>
      <c r="T1094" s="5">
        <f t="shared" si="127"/>
        <v>770.72461200000009</v>
      </c>
      <c r="U1094" s="14">
        <f t="shared" si="128"/>
        <v>25276.012913000002</v>
      </c>
    </row>
    <row r="1095" spans="1:21" ht="15.75" x14ac:dyDescent="0.25">
      <c r="A1095" s="6" t="s">
        <v>63</v>
      </c>
      <c r="B1095" s="10" t="s">
        <v>107</v>
      </c>
      <c r="C1095" s="2" t="s">
        <v>101</v>
      </c>
      <c r="D1095" s="3">
        <v>255</v>
      </c>
      <c r="E1095" s="3">
        <v>8151</v>
      </c>
      <c r="F1095" s="38">
        <v>0.5</v>
      </c>
      <c r="G1095" s="42">
        <v>97794593</v>
      </c>
      <c r="H1095" s="45">
        <v>1194842</v>
      </c>
      <c r="I1095" s="53">
        <f t="shared" ref="I1095:I1158" si="130">(G1095-H1095)*F1095</f>
        <v>48299875.5</v>
      </c>
      <c r="J1095" s="30">
        <v>836783</v>
      </c>
      <c r="K1095" s="46"/>
      <c r="L1095" s="56">
        <f t="shared" ref="L1095:L1158" si="131">(J1095-K1095)*F1095</f>
        <v>418391.5</v>
      </c>
      <c r="M1095" s="8">
        <f t="shared" ref="M1095:M1158" si="132">(G1095-H1095+J1095-K1095)*F1095</f>
        <v>48718267</v>
      </c>
      <c r="N1095" s="35">
        <v>1.629E-3</v>
      </c>
      <c r="O1095" s="25">
        <f t="shared" si="129"/>
        <v>79362.056943000003</v>
      </c>
      <c r="P1095" s="30">
        <v>2733066</v>
      </c>
      <c r="Q1095" s="45">
        <v>0</v>
      </c>
      <c r="R1095" s="50">
        <f t="shared" ref="R1095:R1158" si="133">+(P1095-Q1095)*F1095</f>
        <v>1366533</v>
      </c>
      <c r="S1095" s="4">
        <v>2.4759999999999999E-3</v>
      </c>
      <c r="T1095" s="5">
        <f t="shared" ref="T1095:T1158" si="134">R1095*S1095</f>
        <v>3383.5357079999999</v>
      </c>
      <c r="U1095" s="14">
        <f t="shared" ref="U1095:U1158" si="135">+O1095+T1095</f>
        <v>82745.592650999999</v>
      </c>
    </row>
    <row r="1096" spans="1:21" ht="15.75" x14ac:dyDescent="0.25">
      <c r="A1096" s="6" t="s">
        <v>63</v>
      </c>
      <c r="B1096" s="10" t="s">
        <v>107</v>
      </c>
      <c r="C1096" s="2" t="s">
        <v>71</v>
      </c>
      <c r="D1096" s="3">
        <v>255</v>
      </c>
      <c r="E1096" s="3">
        <v>8151</v>
      </c>
      <c r="F1096" s="38">
        <v>0.5</v>
      </c>
      <c r="G1096" s="42">
        <v>97794593</v>
      </c>
      <c r="H1096" s="45">
        <v>1194842</v>
      </c>
      <c r="I1096" s="53">
        <f t="shared" si="130"/>
        <v>48299875.5</v>
      </c>
      <c r="J1096" s="30">
        <v>836783</v>
      </c>
      <c r="K1096" s="46"/>
      <c r="L1096" s="56">
        <f t="shared" si="131"/>
        <v>418391.5</v>
      </c>
      <c r="M1096" s="8">
        <f t="shared" si="132"/>
        <v>48718267</v>
      </c>
      <c r="N1096" s="35">
        <v>8.2000000000000001E-5</v>
      </c>
      <c r="O1096" s="25">
        <f t="shared" si="129"/>
        <v>3994.8978940000002</v>
      </c>
      <c r="P1096" s="30">
        <v>2733066</v>
      </c>
      <c r="Q1096" s="45">
        <v>0</v>
      </c>
      <c r="R1096" s="50">
        <f t="shared" si="133"/>
        <v>1366533</v>
      </c>
      <c r="S1096" s="4">
        <v>9.2E-5</v>
      </c>
      <c r="T1096" s="5">
        <f t="shared" si="134"/>
        <v>125.721036</v>
      </c>
      <c r="U1096" s="14">
        <f t="shared" si="135"/>
        <v>4120.6189300000005</v>
      </c>
    </row>
    <row r="1097" spans="1:21" ht="15.75" x14ac:dyDescent="0.25">
      <c r="A1097" s="6" t="s">
        <v>63</v>
      </c>
      <c r="B1097" s="10" t="s">
        <v>107</v>
      </c>
      <c r="C1097" s="2" t="s">
        <v>84</v>
      </c>
      <c r="D1097" s="3">
        <v>255</v>
      </c>
      <c r="E1097" s="3">
        <v>8151</v>
      </c>
      <c r="F1097" s="38">
        <v>0.5</v>
      </c>
      <c r="G1097" s="42">
        <v>97794593</v>
      </c>
      <c r="H1097" s="45">
        <v>1194842</v>
      </c>
      <c r="I1097" s="53">
        <f t="shared" si="130"/>
        <v>48299875.5</v>
      </c>
      <c r="J1097" s="30">
        <v>836783</v>
      </c>
      <c r="K1097" s="46"/>
      <c r="L1097" s="56">
        <f t="shared" si="131"/>
        <v>418391.5</v>
      </c>
      <c r="M1097" s="8">
        <f t="shared" si="132"/>
        <v>48718267</v>
      </c>
      <c r="N1097" s="35">
        <v>0</v>
      </c>
      <c r="O1097" s="25">
        <f t="shared" si="129"/>
        <v>0</v>
      </c>
      <c r="P1097" s="30">
        <v>2733066</v>
      </c>
      <c r="Q1097" s="45">
        <v>0</v>
      </c>
      <c r="R1097" s="50">
        <f t="shared" si="133"/>
        <v>1366533</v>
      </c>
      <c r="S1097" s="4">
        <v>0</v>
      </c>
      <c r="T1097" s="5">
        <f t="shared" si="134"/>
        <v>0</v>
      </c>
      <c r="U1097" s="14">
        <f t="shared" si="135"/>
        <v>0</v>
      </c>
    </row>
    <row r="1098" spans="1:21" ht="15.75" x14ac:dyDescent="0.25">
      <c r="A1098" s="6" t="s">
        <v>63</v>
      </c>
      <c r="B1098" s="10" t="s">
        <v>107</v>
      </c>
      <c r="C1098" s="2" t="s">
        <v>72</v>
      </c>
      <c r="D1098" s="3">
        <v>255</v>
      </c>
      <c r="E1098" s="3">
        <v>8151</v>
      </c>
      <c r="F1098" s="38">
        <v>0.5</v>
      </c>
      <c r="G1098" s="42">
        <v>97794593</v>
      </c>
      <c r="H1098" s="45">
        <v>1194842</v>
      </c>
      <c r="I1098" s="53">
        <f t="shared" si="130"/>
        <v>48299875.5</v>
      </c>
      <c r="J1098" s="30">
        <v>836783</v>
      </c>
      <c r="K1098" s="46"/>
      <c r="L1098" s="56">
        <f t="shared" si="131"/>
        <v>418391.5</v>
      </c>
      <c r="M1098" s="8">
        <f t="shared" si="132"/>
        <v>48718267</v>
      </c>
      <c r="N1098" s="35">
        <v>1.36E-4</v>
      </c>
      <c r="O1098" s="25">
        <f t="shared" si="129"/>
        <v>6625.6843120000003</v>
      </c>
      <c r="P1098" s="30">
        <v>2733066</v>
      </c>
      <c r="Q1098" s="45">
        <v>0</v>
      </c>
      <c r="R1098" s="50">
        <f t="shared" si="133"/>
        <v>1366533</v>
      </c>
      <c r="S1098" s="4">
        <v>1.35E-4</v>
      </c>
      <c r="T1098" s="5">
        <f t="shared" si="134"/>
        <v>184.481955</v>
      </c>
      <c r="U1098" s="14">
        <f t="shared" si="135"/>
        <v>6810.1662670000005</v>
      </c>
    </row>
    <row r="1099" spans="1:21" ht="15.75" x14ac:dyDescent="0.25">
      <c r="A1099" s="6" t="s">
        <v>63</v>
      </c>
      <c r="B1099" s="10" t="s">
        <v>107</v>
      </c>
      <c r="C1099" s="2" t="s">
        <v>73</v>
      </c>
      <c r="D1099" s="3">
        <v>255</v>
      </c>
      <c r="E1099" s="3">
        <v>8151</v>
      </c>
      <c r="F1099" s="38">
        <v>0.5</v>
      </c>
      <c r="G1099" s="42">
        <v>97794593</v>
      </c>
      <c r="H1099" s="45">
        <v>1194842</v>
      </c>
      <c r="I1099" s="53">
        <f t="shared" si="130"/>
        <v>48299875.5</v>
      </c>
      <c r="J1099" s="30">
        <v>836783</v>
      </c>
      <c r="K1099" s="46"/>
      <c r="L1099" s="56">
        <f t="shared" si="131"/>
        <v>418391.5</v>
      </c>
      <c r="M1099" s="8">
        <f t="shared" si="132"/>
        <v>48718267</v>
      </c>
      <c r="N1099" s="35">
        <v>1.2E-5</v>
      </c>
      <c r="O1099" s="25">
        <f t="shared" si="129"/>
        <v>584.61920399999997</v>
      </c>
      <c r="P1099" s="30">
        <v>2733066</v>
      </c>
      <c r="Q1099" s="45">
        <v>0</v>
      </c>
      <c r="R1099" s="50">
        <f t="shared" si="133"/>
        <v>1366533</v>
      </c>
      <c r="S1099" s="4">
        <v>1.2E-5</v>
      </c>
      <c r="T1099" s="5">
        <f t="shared" si="134"/>
        <v>16.398396000000002</v>
      </c>
      <c r="U1099" s="14">
        <f t="shared" si="135"/>
        <v>601.01760000000002</v>
      </c>
    </row>
    <row r="1100" spans="1:21" ht="15.75" x14ac:dyDescent="0.25">
      <c r="A1100" s="6" t="s">
        <v>63</v>
      </c>
      <c r="B1100" s="10" t="s">
        <v>107</v>
      </c>
      <c r="C1100" s="2" t="s">
        <v>74</v>
      </c>
      <c r="D1100" s="3">
        <v>255</v>
      </c>
      <c r="E1100" s="3">
        <v>8151</v>
      </c>
      <c r="F1100" s="38">
        <v>0.5</v>
      </c>
      <c r="G1100" s="42">
        <v>97794593</v>
      </c>
      <c r="H1100" s="45">
        <v>1194842</v>
      </c>
      <c r="I1100" s="53">
        <f t="shared" si="130"/>
        <v>48299875.5</v>
      </c>
      <c r="J1100" s="30">
        <v>836783</v>
      </c>
      <c r="K1100" s="46"/>
      <c r="L1100" s="56">
        <f t="shared" si="131"/>
        <v>418391.5</v>
      </c>
      <c r="M1100" s="8">
        <f t="shared" si="132"/>
        <v>48718267</v>
      </c>
      <c r="N1100" s="35">
        <v>2.14E-4</v>
      </c>
      <c r="O1100" s="25">
        <f t="shared" si="129"/>
        <v>10425.709138</v>
      </c>
      <c r="P1100" s="30">
        <v>2733066</v>
      </c>
      <c r="Q1100" s="45">
        <v>0</v>
      </c>
      <c r="R1100" s="50">
        <f t="shared" si="133"/>
        <v>1366533</v>
      </c>
      <c r="S1100" s="4">
        <v>2.4000000000000001E-4</v>
      </c>
      <c r="T1100" s="5">
        <f t="shared" si="134"/>
        <v>327.96791999999999</v>
      </c>
      <c r="U1100" s="14">
        <f t="shared" si="135"/>
        <v>10753.677057999999</v>
      </c>
    </row>
    <row r="1101" spans="1:21" ht="15.75" x14ac:dyDescent="0.25">
      <c r="A1101" s="6" t="s">
        <v>63</v>
      </c>
      <c r="B1101" s="10" t="s">
        <v>107</v>
      </c>
      <c r="C1101" s="2" t="s">
        <v>107</v>
      </c>
      <c r="D1101" s="3">
        <v>255</v>
      </c>
      <c r="E1101" s="3">
        <v>8151</v>
      </c>
      <c r="F1101" s="38">
        <v>0.5</v>
      </c>
      <c r="G1101" s="42">
        <v>97794593</v>
      </c>
      <c r="H1101" s="45">
        <v>1194842</v>
      </c>
      <c r="I1101" s="53">
        <f t="shared" si="130"/>
        <v>48299875.5</v>
      </c>
      <c r="J1101" s="30">
        <v>836783</v>
      </c>
      <c r="K1101" s="46"/>
      <c r="L1101" s="56">
        <f t="shared" si="131"/>
        <v>418391.5</v>
      </c>
      <c r="M1101" s="8">
        <f t="shared" si="132"/>
        <v>48718267</v>
      </c>
      <c r="N1101" s="35">
        <v>0</v>
      </c>
      <c r="O1101" s="25">
        <f t="shared" si="129"/>
        <v>0</v>
      </c>
      <c r="P1101" s="30">
        <v>2733066</v>
      </c>
      <c r="Q1101" s="45">
        <v>0</v>
      </c>
      <c r="R1101" s="50">
        <f t="shared" si="133"/>
        <v>1366533</v>
      </c>
      <c r="S1101" s="4">
        <v>0</v>
      </c>
      <c r="T1101" s="5">
        <f t="shared" si="134"/>
        <v>0</v>
      </c>
      <c r="U1101" s="14">
        <f t="shared" si="135"/>
        <v>0</v>
      </c>
    </row>
    <row r="1102" spans="1:21" ht="15.75" x14ac:dyDescent="0.25">
      <c r="A1102" s="6" t="s">
        <v>63</v>
      </c>
      <c r="B1102" s="10" t="s">
        <v>107</v>
      </c>
      <c r="C1102" s="2" t="s">
        <v>32</v>
      </c>
      <c r="D1102" s="3">
        <v>255</v>
      </c>
      <c r="E1102" s="3">
        <v>8151</v>
      </c>
      <c r="F1102" s="38">
        <v>0.5</v>
      </c>
      <c r="G1102" s="42">
        <v>97794593</v>
      </c>
      <c r="H1102" s="45">
        <v>1194842</v>
      </c>
      <c r="I1102" s="53">
        <f t="shared" si="130"/>
        <v>48299875.5</v>
      </c>
      <c r="J1102" s="30">
        <v>836783</v>
      </c>
      <c r="K1102" s="46"/>
      <c r="L1102" s="56">
        <f t="shared" si="131"/>
        <v>418391.5</v>
      </c>
      <c r="M1102" s="8">
        <f t="shared" si="132"/>
        <v>48718267</v>
      </c>
      <c r="N1102" s="35">
        <v>0</v>
      </c>
      <c r="O1102" s="25">
        <f t="shared" si="129"/>
        <v>0</v>
      </c>
      <c r="P1102" s="30">
        <v>2733066</v>
      </c>
      <c r="Q1102" s="45">
        <v>0</v>
      </c>
      <c r="R1102" s="50">
        <f t="shared" si="133"/>
        <v>1366533</v>
      </c>
      <c r="S1102" s="4">
        <v>0</v>
      </c>
      <c r="T1102" s="5">
        <f t="shared" si="134"/>
        <v>0</v>
      </c>
      <c r="U1102" s="14">
        <f t="shared" si="135"/>
        <v>0</v>
      </c>
    </row>
    <row r="1103" spans="1:21" ht="15.75" x14ac:dyDescent="0.25">
      <c r="A1103" s="6" t="s">
        <v>63</v>
      </c>
      <c r="B1103" s="10" t="s">
        <v>107</v>
      </c>
      <c r="C1103" s="2" t="s">
        <v>37</v>
      </c>
      <c r="D1103" s="3">
        <v>255</v>
      </c>
      <c r="E1103" s="3">
        <v>8151</v>
      </c>
      <c r="F1103" s="38">
        <v>0.5</v>
      </c>
      <c r="G1103" s="42">
        <v>97794593</v>
      </c>
      <c r="H1103" s="45">
        <v>1194842</v>
      </c>
      <c r="I1103" s="53">
        <f t="shared" si="130"/>
        <v>48299875.5</v>
      </c>
      <c r="J1103" s="30">
        <v>836783</v>
      </c>
      <c r="K1103" s="46"/>
      <c r="L1103" s="56">
        <f t="shared" si="131"/>
        <v>418391.5</v>
      </c>
      <c r="M1103" s="8">
        <f t="shared" si="132"/>
        <v>48718267</v>
      </c>
      <c r="N1103" s="35">
        <v>2.1499999999999999E-4</v>
      </c>
      <c r="O1103" s="25">
        <f t="shared" si="129"/>
        <v>10474.427405</v>
      </c>
      <c r="P1103" s="30">
        <v>2733066</v>
      </c>
      <c r="Q1103" s="45">
        <v>0</v>
      </c>
      <c r="R1103" s="50">
        <f t="shared" si="133"/>
        <v>1366533</v>
      </c>
      <c r="S1103" s="4">
        <v>2.41E-4</v>
      </c>
      <c r="T1103" s="5">
        <f t="shared" si="134"/>
        <v>329.334453</v>
      </c>
      <c r="U1103" s="14">
        <f t="shared" si="135"/>
        <v>10803.761858</v>
      </c>
    </row>
    <row r="1104" spans="1:21" ht="15.75" x14ac:dyDescent="0.25">
      <c r="A1104" s="6" t="s">
        <v>63</v>
      </c>
      <c r="B1104" s="10" t="s">
        <v>107</v>
      </c>
      <c r="C1104" s="2" t="s">
        <v>33</v>
      </c>
      <c r="D1104" s="3">
        <v>255</v>
      </c>
      <c r="E1104" s="3">
        <v>8151</v>
      </c>
      <c r="F1104" s="38">
        <v>0.5</v>
      </c>
      <c r="G1104" s="42">
        <v>97794593</v>
      </c>
      <c r="H1104" s="45">
        <v>1194842</v>
      </c>
      <c r="I1104" s="53">
        <f t="shared" si="130"/>
        <v>48299875.5</v>
      </c>
      <c r="J1104" s="30">
        <v>836783</v>
      </c>
      <c r="K1104" s="46"/>
      <c r="L1104" s="56">
        <f t="shared" si="131"/>
        <v>418391.5</v>
      </c>
      <c r="M1104" s="8">
        <f t="shared" si="132"/>
        <v>48718267</v>
      </c>
      <c r="N1104" s="35">
        <v>6.6000000000000005E-5</v>
      </c>
      <c r="O1104" s="25">
        <f t="shared" si="129"/>
        <v>3215.4056220000002</v>
      </c>
      <c r="P1104" s="30">
        <v>2733066</v>
      </c>
      <c r="Q1104" s="45">
        <v>0</v>
      </c>
      <c r="R1104" s="50">
        <f t="shared" si="133"/>
        <v>1366533</v>
      </c>
      <c r="S1104" s="4">
        <v>6.2000000000000003E-5</v>
      </c>
      <c r="T1104" s="5">
        <f t="shared" si="134"/>
        <v>84.725046000000006</v>
      </c>
      <c r="U1104" s="14">
        <f t="shared" si="135"/>
        <v>3300.1306680000002</v>
      </c>
    </row>
    <row r="1105" spans="1:21" ht="15.75" x14ac:dyDescent="0.25">
      <c r="A1105" s="6" t="s">
        <v>63</v>
      </c>
      <c r="B1105" s="10" t="s">
        <v>107</v>
      </c>
      <c r="C1105" s="2" t="s">
        <v>187</v>
      </c>
      <c r="D1105" s="3">
        <v>255</v>
      </c>
      <c r="E1105" s="3">
        <v>8151</v>
      </c>
      <c r="F1105" s="38">
        <v>0.5</v>
      </c>
      <c r="G1105" s="42">
        <v>97794593</v>
      </c>
      <c r="H1105" s="45">
        <v>1194842</v>
      </c>
      <c r="I1105" s="53">
        <f t="shared" si="130"/>
        <v>48299875.5</v>
      </c>
      <c r="J1105" s="30">
        <v>836783</v>
      </c>
      <c r="K1105" s="46"/>
      <c r="L1105" s="56">
        <f t="shared" si="131"/>
        <v>418391.5</v>
      </c>
      <c r="M1105" s="8">
        <f t="shared" si="132"/>
        <v>48718267</v>
      </c>
      <c r="N1105" s="35">
        <v>4.6E-5</v>
      </c>
      <c r="O1105" s="25">
        <f t="shared" ref="O1105:O1168" si="136">M1105*N1105</f>
        <v>2241.0402819999999</v>
      </c>
      <c r="P1105" s="30">
        <v>2733066</v>
      </c>
      <c r="Q1105" s="45">
        <v>0</v>
      </c>
      <c r="R1105" s="50">
        <f t="shared" si="133"/>
        <v>1366533</v>
      </c>
      <c r="S1105" s="4">
        <v>2.5999999999999998E-5</v>
      </c>
      <c r="T1105" s="5">
        <f t="shared" si="134"/>
        <v>35.529857999999997</v>
      </c>
      <c r="U1105" s="14">
        <f t="shared" si="135"/>
        <v>2276.5701399999998</v>
      </c>
    </row>
    <row r="1106" spans="1:21" ht="15.75" x14ac:dyDescent="0.25">
      <c r="A1106" s="6" t="s">
        <v>63</v>
      </c>
      <c r="B1106" s="10" t="s">
        <v>107</v>
      </c>
      <c r="C1106" s="2" t="s">
        <v>64</v>
      </c>
      <c r="D1106" s="3">
        <v>858</v>
      </c>
      <c r="E1106" s="3">
        <v>8151</v>
      </c>
      <c r="F1106" s="38">
        <v>0.5</v>
      </c>
      <c r="G1106" s="42">
        <v>0</v>
      </c>
      <c r="H1106" s="45"/>
      <c r="I1106" s="53">
        <f t="shared" si="130"/>
        <v>0</v>
      </c>
      <c r="J1106" s="30">
        <v>684791</v>
      </c>
      <c r="K1106" s="45">
        <v>66361</v>
      </c>
      <c r="L1106" s="56">
        <f t="shared" si="131"/>
        <v>309215</v>
      </c>
      <c r="M1106" s="8">
        <f t="shared" si="132"/>
        <v>309215</v>
      </c>
      <c r="N1106" s="35">
        <v>1.4239999999999999E-3</v>
      </c>
      <c r="O1106" s="25">
        <f t="shared" si="136"/>
        <v>440.32216</v>
      </c>
      <c r="P1106" s="30">
        <v>0</v>
      </c>
      <c r="Q1106" s="45">
        <v>0</v>
      </c>
      <c r="R1106" s="50">
        <f t="shared" si="133"/>
        <v>0</v>
      </c>
      <c r="S1106" s="4">
        <v>1.72E-3</v>
      </c>
      <c r="T1106" s="5">
        <f t="shared" si="134"/>
        <v>0</v>
      </c>
      <c r="U1106" s="14">
        <f t="shared" si="135"/>
        <v>440.32216</v>
      </c>
    </row>
    <row r="1107" spans="1:21" ht="15.75" x14ac:dyDescent="0.25">
      <c r="A1107" s="6" t="s">
        <v>63</v>
      </c>
      <c r="B1107" s="10" t="s">
        <v>107</v>
      </c>
      <c r="C1107" s="2" t="s">
        <v>65</v>
      </c>
      <c r="D1107" s="3">
        <v>858</v>
      </c>
      <c r="E1107" s="3">
        <v>8151</v>
      </c>
      <c r="F1107" s="38">
        <v>0.5</v>
      </c>
      <c r="G1107" s="42">
        <v>0</v>
      </c>
      <c r="H1107" s="45"/>
      <c r="I1107" s="53">
        <f t="shared" si="130"/>
        <v>0</v>
      </c>
      <c r="J1107" s="30">
        <v>684791</v>
      </c>
      <c r="K1107" s="45">
        <v>66361</v>
      </c>
      <c r="L1107" s="56">
        <f t="shared" si="131"/>
        <v>309215</v>
      </c>
      <c r="M1107" s="8">
        <f t="shared" si="132"/>
        <v>309215</v>
      </c>
      <c r="N1107" s="35">
        <v>1.4100000000000001E-4</v>
      </c>
      <c r="O1107" s="25">
        <f t="shared" si="136"/>
        <v>43.599315000000004</v>
      </c>
      <c r="P1107" s="30">
        <v>0</v>
      </c>
      <c r="Q1107" s="45">
        <v>0</v>
      </c>
      <c r="R1107" s="50">
        <f t="shared" si="133"/>
        <v>0</v>
      </c>
      <c r="S1107" s="4">
        <v>1.85E-4</v>
      </c>
      <c r="T1107" s="5">
        <f t="shared" si="134"/>
        <v>0</v>
      </c>
      <c r="U1107" s="14">
        <f t="shared" si="135"/>
        <v>43.599315000000004</v>
      </c>
    </row>
    <row r="1108" spans="1:21" ht="15.75" x14ac:dyDescent="0.25">
      <c r="A1108" s="6" t="s">
        <v>63</v>
      </c>
      <c r="B1108" s="10" t="s">
        <v>107</v>
      </c>
      <c r="C1108" s="2" t="s">
        <v>66</v>
      </c>
      <c r="D1108" s="3">
        <v>858</v>
      </c>
      <c r="E1108" s="3">
        <v>8151</v>
      </c>
      <c r="F1108" s="38">
        <v>0.5</v>
      </c>
      <c r="G1108" s="42">
        <v>0</v>
      </c>
      <c r="H1108" s="45"/>
      <c r="I1108" s="53">
        <f t="shared" si="130"/>
        <v>0</v>
      </c>
      <c r="J1108" s="30">
        <v>684791</v>
      </c>
      <c r="K1108" s="45">
        <v>66361</v>
      </c>
      <c r="L1108" s="56">
        <f t="shared" si="131"/>
        <v>309215</v>
      </c>
      <c r="M1108" s="8">
        <f t="shared" si="132"/>
        <v>309215</v>
      </c>
      <c r="N1108" s="35">
        <v>4.7399999999999997E-4</v>
      </c>
      <c r="O1108" s="25">
        <f t="shared" si="136"/>
        <v>146.56790999999998</v>
      </c>
      <c r="P1108" s="30">
        <v>0</v>
      </c>
      <c r="Q1108" s="45">
        <v>0</v>
      </c>
      <c r="R1108" s="50">
        <f t="shared" si="133"/>
        <v>0</v>
      </c>
      <c r="S1108" s="4">
        <v>4.5800000000000002E-4</v>
      </c>
      <c r="T1108" s="5">
        <f t="shared" si="134"/>
        <v>0</v>
      </c>
      <c r="U1108" s="14">
        <f t="shared" si="135"/>
        <v>146.56790999999998</v>
      </c>
    </row>
    <row r="1109" spans="1:21" ht="15.75" x14ac:dyDescent="0.25">
      <c r="A1109" s="6" t="s">
        <v>63</v>
      </c>
      <c r="B1109" s="10" t="s">
        <v>107</v>
      </c>
      <c r="C1109" s="2" t="s">
        <v>78</v>
      </c>
      <c r="D1109" s="3">
        <v>858</v>
      </c>
      <c r="E1109" s="3">
        <v>8151</v>
      </c>
      <c r="F1109" s="38">
        <v>0.5</v>
      </c>
      <c r="G1109" s="42">
        <v>0</v>
      </c>
      <c r="H1109" s="45"/>
      <c r="I1109" s="53">
        <f t="shared" si="130"/>
        <v>0</v>
      </c>
      <c r="J1109" s="30">
        <v>684791</v>
      </c>
      <c r="K1109" s="45">
        <v>66361</v>
      </c>
      <c r="L1109" s="56">
        <f t="shared" si="131"/>
        <v>309215</v>
      </c>
      <c r="M1109" s="8">
        <f t="shared" si="132"/>
        <v>309215</v>
      </c>
      <c r="N1109" s="35">
        <v>5.4999999999999997E-3</v>
      </c>
      <c r="O1109" s="25">
        <f t="shared" si="136"/>
        <v>1700.6824999999999</v>
      </c>
      <c r="P1109" s="30">
        <v>0</v>
      </c>
      <c r="Q1109" s="45">
        <v>0</v>
      </c>
      <c r="R1109" s="50">
        <f t="shared" si="133"/>
        <v>0</v>
      </c>
      <c r="S1109" s="4">
        <v>5.8060000000000004E-3</v>
      </c>
      <c r="T1109" s="5">
        <f t="shared" si="134"/>
        <v>0</v>
      </c>
      <c r="U1109" s="14">
        <f t="shared" si="135"/>
        <v>1700.6824999999999</v>
      </c>
    </row>
    <row r="1110" spans="1:21" ht="15.75" x14ac:dyDescent="0.25">
      <c r="A1110" s="6" t="s">
        <v>63</v>
      </c>
      <c r="B1110" s="10" t="s">
        <v>107</v>
      </c>
      <c r="C1110" s="2" t="s">
        <v>67</v>
      </c>
      <c r="D1110" s="3">
        <v>858</v>
      </c>
      <c r="E1110" s="3">
        <v>8151</v>
      </c>
      <c r="F1110" s="38">
        <v>0.5</v>
      </c>
      <c r="G1110" s="42">
        <v>0</v>
      </c>
      <c r="H1110" s="45"/>
      <c r="I1110" s="53">
        <f t="shared" si="130"/>
        <v>0</v>
      </c>
      <c r="J1110" s="30">
        <v>684791</v>
      </c>
      <c r="K1110" s="45">
        <v>66361</v>
      </c>
      <c r="L1110" s="56">
        <f t="shared" si="131"/>
        <v>309215</v>
      </c>
      <c r="M1110" s="8">
        <f t="shared" si="132"/>
        <v>309215</v>
      </c>
      <c r="N1110" s="35">
        <v>0</v>
      </c>
      <c r="O1110" s="25">
        <f t="shared" si="136"/>
        <v>0</v>
      </c>
      <c r="P1110" s="30">
        <v>0</v>
      </c>
      <c r="Q1110" s="45">
        <v>0</v>
      </c>
      <c r="R1110" s="50">
        <f t="shared" si="133"/>
        <v>0</v>
      </c>
      <c r="S1110" s="4">
        <v>0</v>
      </c>
      <c r="T1110" s="5">
        <f t="shared" si="134"/>
        <v>0</v>
      </c>
      <c r="U1110" s="14">
        <f t="shared" si="135"/>
        <v>0</v>
      </c>
    </row>
    <row r="1111" spans="1:21" ht="15.75" x14ac:dyDescent="0.25">
      <c r="A1111" s="6" t="s">
        <v>63</v>
      </c>
      <c r="B1111" s="10" t="s">
        <v>107</v>
      </c>
      <c r="C1111" s="2" t="s">
        <v>68</v>
      </c>
      <c r="D1111" s="3">
        <v>858</v>
      </c>
      <c r="E1111" s="3">
        <v>8151</v>
      </c>
      <c r="F1111" s="38">
        <v>0.5</v>
      </c>
      <c r="G1111" s="42">
        <v>0</v>
      </c>
      <c r="H1111" s="45"/>
      <c r="I1111" s="53">
        <f t="shared" si="130"/>
        <v>0</v>
      </c>
      <c r="J1111" s="30">
        <v>684791</v>
      </c>
      <c r="K1111" s="45">
        <v>66361</v>
      </c>
      <c r="L1111" s="56">
        <f t="shared" si="131"/>
        <v>309215</v>
      </c>
      <c r="M1111" s="8">
        <f t="shared" si="132"/>
        <v>309215</v>
      </c>
      <c r="N1111" s="35">
        <v>8.3999999999999995E-5</v>
      </c>
      <c r="O1111" s="25">
        <f t="shared" si="136"/>
        <v>25.974059999999998</v>
      </c>
      <c r="P1111" s="30">
        <v>0</v>
      </c>
      <c r="Q1111" s="45">
        <v>0</v>
      </c>
      <c r="R1111" s="50">
        <f t="shared" si="133"/>
        <v>0</v>
      </c>
      <c r="S1111" s="4">
        <v>9.3999999999999994E-5</v>
      </c>
      <c r="T1111" s="5">
        <f t="shared" si="134"/>
        <v>0</v>
      </c>
      <c r="U1111" s="14">
        <f t="shared" si="135"/>
        <v>25.974059999999998</v>
      </c>
    </row>
    <row r="1112" spans="1:21" ht="15.75" x14ac:dyDescent="0.25">
      <c r="A1112" s="6" t="s">
        <v>63</v>
      </c>
      <c r="B1112" s="10" t="s">
        <v>107</v>
      </c>
      <c r="C1112" s="2" t="s">
        <v>69</v>
      </c>
      <c r="D1112" s="3">
        <v>858</v>
      </c>
      <c r="E1112" s="3">
        <v>8151</v>
      </c>
      <c r="F1112" s="38">
        <v>0.5</v>
      </c>
      <c r="G1112" s="42">
        <v>0</v>
      </c>
      <c r="H1112" s="45"/>
      <c r="I1112" s="53">
        <f t="shared" si="130"/>
        <v>0</v>
      </c>
      <c r="J1112" s="30">
        <v>684791</v>
      </c>
      <c r="K1112" s="45">
        <v>66361</v>
      </c>
      <c r="L1112" s="56">
        <f t="shared" si="131"/>
        <v>309215</v>
      </c>
      <c r="M1112" s="8">
        <f t="shared" si="132"/>
        <v>309215</v>
      </c>
      <c r="N1112" s="35">
        <v>1.3200000000000001E-4</v>
      </c>
      <c r="O1112" s="25">
        <f t="shared" si="136"/>
        <v>40.816380000000002</v>
      </c>
      <c r="P1112" s="30">
        <v>0</v>
      </c>
      <c r="Q1112" s="45">
        <v>0</v>
      </c>
      <c r="R1112" s="50">
        <f t="shared" si="133"/>
        <v>0</v>
      </c>
      <c r="S1112" s="4">
        <v>1.46E-4</v>
      </c>
      <c r="T1112" s="5">
        <f t="shared" si="134"/>
        <v>0</v>
      </c>
      <c r="U1112" s="14">
        <f t="shared" si="135"/>
        <v>40.816380000000002</v>
      </c>
    </row>
    <row r="1113" spans="1:21" ht="15.75" x14ac:dyDescent="0.25">
      <c r="A1113" s="6" t="s">
        <v>63</v>
      </c>
      <c r="B1113" s="10" t="s">
        <v>107</v>
      </c>
      <c r="C1113" s="2" t="s">
        <v>101</v>
      </c>
      <c r="D1113" s="3">
        <v>858</v>
      </c>
      <c r="E1113" s="3">
        <v>8151</v>
      </c>
      <c r="F1113" s="38">
        <v>0.5</v>
      </c>
      <c r="G1113" s="42">
        <v>0</v>
      </c>
      <c r="H1113" s="45"/>
      <c r="I1113" s="53">
        <f t="shared" si="130"/>
        <v>0</v>
      </c>
      <c r="J1113" s="30">
        <v>684791</v>
      </c>
      <c r="K1113" s="45">
        <v>66361</v>
      </c>
      <c r="L1113" s="56">
        <f t="shared" si="131"/>
        <v>309215</v>
      </c>
      <c r="M1113" s="8">
        <f t="shared" si="132"/>
        <v>309215</v>
      </c>
      <c r="N1113" s="35">
        <v>1.629E-3</v>
      </c>
      <c r="O1113" s="25">
        <f t="shared" si="136"/>
        <v>503.71123499999999</v>
      </c>
      <c r="P1113" s="30">
        <v>0</v>
      </c>
      <c r="Q1113" s="45">
        <v>0</v>
      </c>
      <c r="R1113" s="50">
        <f t="shared" si="133"/>
        <v>0</v>
      </c>
      <c r="S1113" s="4">
        <v>2.4759999999999999E-3</v>
      </c>
      <c r="T1113" s="5">
        <f t="shared" si="134"/>
        <v>0</v>
      </c>
      <c r="U1113" s="14">
        <f t="shared" si="135"/>
        <v>503.71123499999999</v>
      </c>
    </row>
    <row r="1114" spans="1:21" ht="15.75" x14ac:dyDescent="0.25">
      <c r="A1114" s="6" t="s">
        <v>63</v>
      </c>
      <c r="B1114" s="10" t="s">
        <v>107</v>
      </c>
      <c r="C1114" s="2" t="s">
        <v>71</v>
      </c>
      <c r="D1114" s="3">
        <v>858</v>
      </c>
      <c r="E1114" s="3">
        <v>8151</v>
      </c>
      <c r="F1114" s="38">
        <v>0.5</v>
      </c>
      <c r="G1114" s="42">
        <v>0</v>
      </c>
      <c r="H1114" s="45"/>
      <c r="I1114" s="53">
        <f t="shared" si="130"/>
        <v>0</v>
      </c>
      <c r="J1114" s="30">
        <v>684791</v>
      </c>
      <c r="K1114" s="45">
        <v>66361</v>
      </c>
      <c r="L1114" s="56">
        <f t="shared" si="131"/>
        <v>309215</v>
      </c>
      <c r="M1114" s="8">
        <f t="shared" si="132"/>
        <v>309215</v>
      </c>
      <c r="N1114" s="35">
        <v>8.2000000000000001E-5</v>
      </c>
      <c r="O1114" s="25">
        <f t="shared" si="136"/>
        <v>25.355630000000001</v>
      </c>
      <c r="P1114" s="30">
        <v>0</v>
      </c>
      <c r="Q1114" s="45">
        <v>0</v>
      </c>
      <c r="R1114" s="50">
        <f t="shared" si="133"/>
        <v>0</v>
      </c>
      <c r="S1114" s="4">
        <v>9.2E-5</v>
      </c>
      <c r="T1114" s="5">
        <f t="shared" si="134"/>
        <v>0</v>
      </c>
      <c r="U1114" s="14">
        <f t="shared" si="135"/>
        <v>25.355630000000001</v>
      </c>
    </row>
    <row r="1115" spans="1:21" ht="15.75" x14ac:dyDescent="0.25">
      <c r="A1115" s="6" t="s">
        <v>63</v>
      </c>
      <c r="B1115" s="10" t="s">
        <v>107</v>
      </c>
      <c r="C1115" s="2" t="s">
        <v>84</v>
      </c>
      <c r="D1115" s="3">
        <v>858</v>
      </c>
      <c r="E1115" s="3">
        <v>8151</v>
      </c>
      <c r="F1115" s="38">
        <v>0.5</v>
      </c>
      <c r="G1115" s="42">
        <v>0</v>
      </c>
      <c r="H1115" s="45"/>
      <c r="I1115" s="53">
        <f t="shared" si="130"/>
        <v>0</v>
      </c>
      <c r="J1115" s="30">
        <v>684791</v>
      </c>
      <c r="K1115" s="45">
        <v>66361</v>
      </c>
      <c r="L1115" s="56">
        <f t="shared" si="131"/>
        <v>309215</v>
      </c>
      <c r="M1115" s="8">
        <f t="shared" si="132"/>
        <v>309215</v>
      </c>
      <c r="N1115" s="35">
        <v>0</v>
      </c>
      <c r="O1115" s="25">
        <f t="shared" si="136"/>
        <v>0</v>
      </c>
      <c r="P1115" s="30">
        <v>0</v>
      </c>
      <c r="Q1115" s="45">
        <v>0</v>
      </c>
      <c r="R1115" s="50">
        <f t="shared" si="133"/>
        <v>0</v>
      </c>
      <c r="S1115" s="4">
        <v>0</v>
      </c>
      <c r="T1115" s="5">
        <f t="shared" si="134"/>
        <v>0</v>
      </c>
      <c r="U1115" s="14">
        <f t="shared" si="135"/>
        <v>0</v>
      </c>
    </row>
    <row r="1116" spans="1:21" ht="15.75" x14ac:dyDescent="0.25">
      <c r="A1116" s="6" t="s">
        <v>63</v>
      </c>
      <c r="B1116" s="10" t="s">
        <v>107</v>
      </c>
      <c r="C1116" s="2" t="s">
        <v>72</v>
      </c>
      <c r="D1116" s="3">
        <v>858</v>
      </c>
      <c r="E1116" s="3">
        <v>8151</v>
      </c>
      <c r="F1116" s="38">
        <v>0.5</v>
      </c>
      <c r="G1116" s="42">
        <v>0</v>
      </c>
      <c r="H1116" s="45"/>
      <c r="I1116" s="53">
        <f t="shared" si="130"/>
        <v>0</v>
      </c>
      <c r="J1116" s="30">
        <v>684791</v>
      </c>
      <c r="K1116" s="45">
        <v>66361</v>
      </c>
      <c r="L1116" s="56">
        <f t="shared" si="131"/>
        <v>309215</v>
      </c>
      <c r="M1116" s="8">
        <f t="shared" si="132"/>
        <v>309215</v>
      </c>
      <c r="N1116" s="35">
        <v>1.36E-4</v>
      </c>
      <c r="O1116" s="25">
        <f t="shared" si="136"/>
        <v>42.053240000000002</v>
      </c>
      <c r="P1116" s="30">
        <v>0</v>
      </c>
      <c r="Q1116" s="45">
        <v>0</v>
      </c>
      <c r="R1116" s="50">
        <f t="shared" si="133"/>
        <v>0</v>
      </c>
      <c r="S1116" s="4">
        <v>1.35E-4</v>
      </c>
      <c r="T1116" s="5">
        <f t="shared" si="134"/>
        <v>0</v>
      </c>
      <c r="U1116" s="14">
        <f t="shared" si="135"/>
        <v>42.053240000000002</v>
      </c>
    </row>
    <row r="1117" spans="1:21" ht="15.75" x14ac:dyDescent="0.25">
      <c r="A1117" s="6" t="s">
        <v>63</v>
      </c>
      <c r="B1117" s="10" t="s">
        <v>107</v>
      </c>
      <c r="C1117" s="2" t="s">
        <v>73</v>
      </c>
      <c r="D1117" s="3">
        <v>858</v>
      </c>
      <c r="E1117" s="3">
        <v>8151</v>
      </c>
      <c r="F1117" s="38">
        <v>0.5</v>
      </c>
      <c r="G1117" s="42">
        <v>0</v>
      </c>
      <c r="H1117" s="45"/>
      <c r="I1117" s="53">
        <f t="shared" si="130"/>
        <v>0</v>
      </c>
      <c r="J1117" s="30">
        <v>684791</v>
      </c>
      <c r="K1117" s="45">
        <v>66361</v>
      </c>
      <c r="L1117" s="56">
        <f t="shared" si="131"/>
        <v>309215</v>
      </c>
      <c r="M1117" s="8">
        <f t="shared" si="132"/>
        <v>309215</v>
      </c>
      <c r="N1117" s="35">
        <v>1.2E-5</v>
      </c>
      <c r="O1117" s="25">
        <f t="shared" si="136"/>
        <v>3.7105800000000002</v>
      </c>
      <c r="P1117" s="30">
        <v>0</v>
      </c>
      <c r="Q1117" s="45">
        <v>0</v>
      </c>
      <c r="R1117" s="50">
        <f t="shared" si="133"/>
        <v>0</v>
      </c>
      <c r="S1117" s="4">
        <v>1.2E-5</v>
      </c>
      <c r="T1117" s="5">
        <f t="shared" si="134"/>
        <v>0</v>
      </c>
      <c r="U1117" s="14">
        <f t="shared" si="135"/>
        <v>3.7105800000000002</v>
      </c>
    </row>
    <row r="1118" spans="1:21" ht="15.75" x14ac:dyDescent="0.25">
      <c r="A1118" s="6" t="s">
        <v>63</v>
      </c>
      <c r="B1118" s="10" t="s">
        <v>107</v>
      </c>
      <c r="C1118" s="2" t="s">
        <v>74</v>
      </c>
      <c r="D1118" s="3">
        <v>858</v>
      </c>
      <c r="E1118" s="3">
        <v>8151</v>
      </c>
      <c r="F1118" s="38">
        <v>0.5</v>
      </c>
      <c r="G1118" s="42">
        <v>0</v>
      </c>
      <c r="H1118" s="45"/>
      <c r="I1118" s="53">
        <f t="shared" si="130"/>
        <v>0</v>
      </c>
      <c r="J1118" s="30">
        <v>684791</v>
      </c>
      <c r="K1118" s="45">
        <v>66361</v>
      </c>
      <c r="L1118" s="56">
        <f t="shared" si="131"/>
        <v>309215</v>
      </c>
      <c r="M1118" s="8">
        <f t="shared" si="132"/>
        <v>309215</v>
      </c>
      <c r="N1118" s="35">
        <v>2.14E-4</v>
      </c>
      <c r="O1118" s="25">
        <f t="shared" si="136"/>
        <v>66.17201</v>
      </c>
      <c r="P1118" s="30">
        <v>0</v>
      </c>
      <c r="Q1118" s="45">
        <v>0</v>
      </c>
      <c r="R1118" s="50">
        <f t="shared" si="133"/>
        <v>0</v>
      </c>
      <c r="S1118" s="4">
        <v>2.4000000000000001E-4</v>
      </c>
      <c r="T1118" s="5">
        <f t="shared" si="134"/>
        <v>0</v>
      </c>
      <c r="U1118" s="14">
        <f t="shared" si="135"/>
        <v>66.17201</v>
      </c>
    </row>
    <row r="1119" spans="1:21" ht="15.75" x14ac:dyDescent="0.25">
      <c r="A1119" s="6" t="s">
        <v>63</v>
      </c>
      <c r="B1119" s="10" t="s">
        <v>107</v>
      </c>
      <c r="C1119" s="2" t="s">
        <v>107</v>
      </c>
      <c r="D1119" s="3">
        <v>858</v>
      </c>
      <c r="E1119" s="3">
        <v>8151</v>
      </c>
      <c r="F1119" s="38">
        <v>0.5</v>
      </c>
      <c r="G1119" s="42">
        <v>0</v>
      </c>
      <c r="H1119" s="45"/>
      <c r="I1119" s="53">
        <f t="shared" si="130"/>
        <v>0</v>
      </c>
      <c r="J1119" s="30">
        <v>684791</v>
      </c>
      <c r="K1119" s="45">
        <v>66361</v>
      </c>
      <c r="L1119" s="56">
        <f t="shared" si="131"/>
        <v>309215</v>
      </c>
      <c r="M1119" s="8">
        <f t="shared" si="132"/>
        <v>309215</v>
      </c>
      <c r="N1119" s="35">
        <v>0</v>
      </c>
      <c r="O1119" s="25">
        <f t="shared" si="136"/>
        <v>0</v>
      </c>
      <c r="P1119" s="30">
        <v>0</v>
      </c>
      <c r="Q1119" s="45">
        <v>0</v>
      </c>
      <c r="R1119" s="50">
        <f t="shared" si="133"/>
        <v>0</v>
      </c>
      <c r="S1119" s="4">
        <v>0</v>
      </c>
      <c r="T1119" s="5">
        <f t="shared" si="134"/>
        <v>0</v>
      </c>
      <c r="U1119" s="14">
        <f t="shared" si="135"/>
        <v>0</v>
      </c>
    </row>
    <row r="1120" spans="1:21" ht="15.75" x14ac:dyDescent="0.25">
      <c r="A1120" s="6" t="s">
        <v>63</v>
      </c>
      <c r="B1120" s="10" t="s">
        <v>107</v>
      </c>
      <c r="C1120" s="2" t="s">
        <v>32</v>
      </c>
      <c r="D1120" s="3">
        <v>858</v>
      </c>
      <c r="E1120" s="3">
        <v>8151</v>
      </c>
      <c r="F1120" s="38">
        <v>0.5</v>
      </c>
      <c r="G1120" s="42">
        <v>0</v>
      </c>
      <c r="H1120" s="45"/>
      <c r="I1120" s="53">
        <f t="shared" si="130"/>
        <v>0</v>
      </c>
      <c r="J1120" s="30">
        <v>684791</v>
      </c>
      <c r="K1120" s="45">
        <v>66361</v>
      </c>
      <c r="L1120" s="56">
        <f t="shared" si="131"/>
        <v>309215</v>
      </c>
      <c r="M1120" s="8">
        <f t="shared" si="132"/>
        <v>309215</v>
      </c>
      <c r="N1120" s="35">
        <v>0</v>
      </c>
      <c r="O1120" s="25">
        <f t="shared" si="136"/>
        <v>0</v>
      </c>
      <c r="P1120" s="30">
        <v>0</v>
      </c>
      <c r="Q1120" s="45">
        <v>0</v>
      </c>
      <c r="R1120" s="50">
        <f t="shared" si="133"/>
        <v>0</v>
      </c>
      <c r="S1120" s="4">
        <v>0</v>
      </c>
      <c r="T1120" s="5">
        <f t="shared" si="134"/>
        <v>0</v>
      </c>
      <c r="U1120" s="14">
        <f t="shared" si="135"/>
        <v>0</v>
      </c>
    </row>
    <row r="1121" spans="1:21" ht="15.75" x14ac:dyDescent="0.25">
      <c r="A1121" s="6" t="s">
        <v>63</v>
      </c>
      <c r="B1121" s="10" t="s">
        <v>107</v>
      </c>
      <c r="C1121" s="2" t="s">
        <v>37</v>
      </c>
      <c r="D1121" s="3">
        <v>858</v>
      </c>
      <c r="E1121" s="3">
        <v>8151</v>
      </c>
      <c r="F1121" s="38">
        <v>0.5</v>
      </c>
      <c r="G1121" s="42">
        <v>0</v>
      </c>
      <c r="H1121" s="45"/>
      <c r="I1121" s="53">
        <f t="shared" si="130"/>
        <v>0</v>
      </c>
      <c r="J1121" s="30">
        <v>684791</v>
      </c>
      <c r="K1121" s="45">
        <v>66361</v>
      </c>
      <c r="L1121" s="56">
        <f t="shared" si="131"/>
        <v>309215</v>
      </c>
      <c r="M1121" s="8">
        <f t="shared" si="132"/>
        <v>309215</v>
      </c>
      <c r="N1121" s="35">
        <v>2.1499999999999999E-4</v>
      </c>
      <c r="O1121" s="25">
        <f t="shared" si="136"/>
        <v>66.481224999999995</v>
      </c>
      <c r="P1121" s="30">
        <v>0</v>
      </c>
      <c r="Q1121" s="45">
        <v>0</v>
      </c>
      <c r="R1121" s="50">
        <f t="shared" si="133"/>
        <v>0</v>
      </c>
      <c r="S1121" s="4">
        <v>2.41E-4</v>
      </c>
      <c r="T1121" s="5">
        <f t="shared" si="134"/>
        <v>0</v>
      </c>
      <c r="U1121" s="14">
        <f t="shared" si="135"/>
        <v>66.481224999999995</v>
      </c>
    </row>
    <row r="1122" spans="1:21" ht="15.75" x14ac:dyDescent="0.25">
      <c r="A1122" s="6" t="s">
        <v>63</v>
      </c>
      <c r="B1122" s="10" t="s">
        <v>107</v>
      </c>
      <c r="C1122" s="2" t="s">
        <v>33</v>
      </c>
      <c r="D1122" s="3">
        <v>858</v>
      </c>
      <c r="E1122" s="3">
        <v>8151</v>
      </c>
      <c r="F1122" s="38">
        <v>0.5</v>
      </c>
      <c r="G1122" s="42">
        <v>0</v>
      </c>
      <c r="H1122" s="45"/>
      <c r="I1122" s="53">
        <f t="shared" si="130"/>
        <v>0</v>
      </c>
      <c r="J1122" s="30">
        <v>684791</v>
      </c>
      <c r="K1122" s="45">
        <v>66361</v>
      </c>
      <c r="L1122" s="56">
        <f t="shared" si="131"/>
        <v>309215</v>
      </c>
      <c r="M1122" s="8">
        <f t="shared" si="132"/>
        <v>309215</v>
      </c>
      <c r="N1122" s="35">
        <v>6.6000000000000005E-5</v>
      </c>
      <c r="O1122" s="25">
        <f t="shared" si="136"/>
        <v>20.408190000000001</v>
      </c>
      <c r="P1122" s="30">
        <v>0</v>
      </c>
      <c r="Q1122" s="45">
        <v>0</v>
      </c>
      <c r="R1122" s="50">
        <f t="shared" si="133"/>
        <v>0</v>
      </c>
      <c r="S1122" s="4">
        <v>6.2000000000000003E-5</v>
      </c>
      <c r="T1122" s="5">
        <f t="shared" si="134"/>
        <v>0</v>
      </c>
      <c r="U1122" s="14">
        <f t="shared" si="135"/>
        <v>20.408190000000001</v>
      </c>
    </row>
    <row r="1123" spans="1:21" ht="15.75" x14ac:dyDescent="0.25">
      <c r="A1123" s="6" t="s">
        <v>63</v>
      </c>
      <c r="B1123" s="10" t="s">
        <v>107</v>
      </c>
      <c r="C1123" s="2" t="s">
        <v>187</v>
      </c>
      <c r="D1123" s="3">
        <v>858</v>
      </c>
      <c r="E1123" s="3">
        <v>8151</v>
      </c>
      <c r="F1123" s="38">
        <v>0.5</v>
      </c>
      <c r="G1123" s="42">
        <v>0</v>
      </c>
      <c r="H1123" s="45"/>
      <c r="I1123" s="53">
        <f t="shared" si="130"/>
        <v>0</v>
      </c>
      <c r="J1123" s="30">
        <v>684791</v>
      </c>
      <c r="K1123" s="45">
        <v>66361</v>
      </c>
      <c r="L1123" s="56">
        <f t="shared" si="131"/>
        <v>309215</v>
      </c>
      <c r="M1123" s="8">
        <f t="shared" si="132"/>
        <v>309215</v>
      </c>
      <c r="N1123" s="35">
        <v>4.6E-5</v>
      </c>
      <c r="O1123" s="25">
        <f t="shared" si="136"/>
        <v>14.223890000000001</v>
      </c>
      <c r="P1123" s="30">
        <v>0</v>
      </c>
      <c r="Q1123" s="45">
        <v>0</v>
      </c>
      <c r="R1123" s="50">
        <f t="shared" si="133"/>
        <v>0</v>
      </c>
      <c r="S1123" s="4">
        <v>2.5999999999999998E-5</v>
      </c>
      <c r="T1123" s="5">
        <f t="shared" si="134"/>
        <v>0</v>
      </c>
      <c r="U1123" s="14">
        <f t="shared" si="135"/>
        <v>14.223890000000001</v>
      </c>
    </row>
    <row r="1124" spans="1:21" ht="15.75" x14ac:dyDescent="0.25">
      <c r="A1124" s="6" t="s">
        <v>4</v>
      </c>
      <c r="B1124" s="10" t="s">
        <v>20</v>
      </c>
      <c r="C1124" s="2" t="s">
        <v>64</v>
      </c>
      <c r="D1124" s="3">
        <v>488</v>
      </c>
      <c r="E1124" s="3">
        <v>8502</v>
      </c>
      <c r="F1124" s="38">
        <v>0.75</v>
      </c>
      <c r="G1124" s="42">
        <v>625392</v>
      </c>
      <c r="H1124" s="45">
        <v>125360</v>
      </c>
      <c r="I1124" s="53">
        <f t="shared" si="130"/>
        <v>375024</v>
      </c>
      <c r="J1124" s="30">
        <v>0</v>
      </c>
      <c r="K1124" s="46"/>
      <c r="L1124" s="56">
        <f t="shared" si="131"/>
        <v>0</v>
      </c>
      <c r="M1124" s="8">
        <f t="shared" si="132"/>
        <v>375024</v>
      </c>
      <c r="N1124" s="35">
        <v>1.4239999999999999E-3</v>
      </c>
      <c r="O1124" s="25">
        <f t="shared" si="136"/>
        <v>534.034176</v>
      </c>
      <c r="P1124" s="30">
        <v>0</v>
      </c>
      <c r="Q1124" s="45"/>
      <c r="R1124" s="50">
        <f t="shared" si="133"/>
        <v>0</v>
      </c>
      <c r="S1124" s="4">
        <v>1.72E-3</v>
      </c>
      <c r="T1124" s="5">
        <f t="shared" si="134"/>
        <v>0</v>
      </c>
      <c r="U1124" s="14">
        <f t="shared" si="135"/>
        <v>534.034176</v>
      </c>
    </row>
    <row r="1125" spans="1:21" ht="15.75" x14ac:dyDescent="0.25">
      <c r="A1125" s="6" t="s">
        <v>4</v>
      </c>
      <c r="B1125" s="10" t="s">
        <v>20</v>
      </c>
      <c r="C1125" s="2" t="s">
        <v>65</v>
      </c>
      <c r="D1125" s="3">
        <v>488</v>
      </c>
      <c r="E1125" s="3">
        <v>8502</v>
      </c>
      <c r="F1125" s="38">
        <v>0.75</v>
      </c>
      <c r="G1125" s="42">
        <v>625392</v>
      </c>
      <c r="H1125" s="45">
        <v>125360</v>
      </c>
      <c r="I1125" s="53">
        <f t="shared" si="130"/>
        <v>375024</v>
      </c>
      <c r="J1125" s="30">
        <v>0</v>
      </c>
      <c r="K1125" s="46"/>
      <c r="L1125" s="56">
        <f t="shared" si="131"/>
        <v>0</v>
      </c>
      <c r="M1125" s="8">
        <f t="shared" si="132"/>
        <v>375024</v>
      </c>
      <c r="N1125" s="35">
        <v>1.4100000000000001E-4</v>
      </c>
      <c r="O1125" s="25">
        <f t="shared" si="136"/>
        <v>52.878384000000004</v>
      </c>
      <c r="P1125" s="30">
        <v>0</v>
      </c>
      <c r="Q1125" s="45"/>
      <c r="R1125" s="50">
        <f t="shared" si="133"/>
        <v>0</v>
      </c>
      <c r="S1125" s="4">
        <v>1.85E-4</v>
      </c>
      <c r="T1125" s="5">
        <f t="shared" si="134"/>
        <v>0</v>
      </c>
      <c r="U1125" s="14">
        <f t="shared" si="135"/>
        <v>52.878384000000004</v>
      </c>
    </row>
    <row r="1126" spans="1:21" ht="15.75" x14ac:dyDescent="0.25">
      <c r="A1126" s="6" t="s">
        <v>4</v>
      </c>
      <c r="B1126" s="10" t="s">
        <v>20</v>
      </c>
      <c r="C1126" s="2" t="s">
        <v>66</v>
      </c>
      <c r="D1126" s="3">
        <v>488</v>
      </c>
      <c r="E1126" s="3">
        <v>8502</v>
      </c>
      <c r="F1126" s="38">
        <v>0.75</v>
      </c>
      <c r="G1126" s="42">
        <v>625392</v>
      </c>
      <c r="H1126" s="45">
        <v>125360</v>
      </c>
      <c r="I1126" s="53">
        <f t="shared" si="130"/>
        <v>375024</v>
      </c>
      <c r="J1126" s="30">
        <v>0</v>
      </c>
      <c r="K1126" s="46"/>
      <c r="L1126" s="56">
        <f t="shared" si="131"/>
        <v>0</v>
      </c>
      <c r="M1126" s="8">
        <f t="shared" si="132"/>
        <v>375024</v>
      </c>
      <c r="N1126" s="35">
        <v>4.7399999999999997E-4</v>
      </c>
      <c r="O1126" s="25">
        <f t="shared" si="136"/>
        <v>177.76137599999998</v>
      </c>
      <c r="P1126" s="30">
        <v>0</v>
      </c>
      <c r="Q1126" s="45"/>
      <c r="R1126" s="50">
        <f t="shared" si="133"/>
        <v>0</v>
      </c>
      <c r="S1126" s="4">
        <v>4.5800000000000002E-4</v>
      </c>
      <c r="T1126" s="5">
        <f t="shared" si="134"/>
        <v>0</v>
      </c>
      <c r="U1126" s="14">
        <f t="shared" si="135"/>
        <v>177.76137599999998</v>
      </c>
    </row>
    <row r="1127" spans="1:21" ht="15.75" x14ac:dyDescent="0.25">
      <c r="A1127" s="6" t="s">
        <v>4</v>
      </c>
      <c r="B1127" s="10" t="s">
        <v>20</v>
      </c>
      <c r="C1127" s="2" t="s">
        <v>78</v>
      </c>
      <c r="D1127" s="3">
        <v>488</v>
      </c>
      <c r="E1127" s="3">
        <v>8502</v>
      </c>
      <c r="F1127" s="38">
        <v>0.5</v>
      </c>
      <c r="G1127" s="42">
        <v>625392</v>
      </c>
      <c r="H1127" s="45">
        <v>125360</v>
      </c>
      <c r="I1127" s="53">
        <f t="shared" si="130"/>
        <v>250016</v>
      </c>
      <c r="J1127" s="30">
        <v>0</v>
      </c>
      <c r="K1127" s="46"/>
      <c r="L1127" s="56">
        <f t="shared" si="131"/>
        <v>0</v>
      </c>
      <c r="M1127" s="8">
        <f t="shared" si="132"/>
        <v>250016</v>
      </c>
      <c r="N1127" s="35">
        <v>5.4999999999999997E-3</v>
      </c>
      <c r="O1127" s="25">
        <f t="shared" si="136"/>
        <v>1375.088</v>
      </c>
      <c r="P1127" s="30">
        <v>0</v>
      </c>
      <c r="Q1127" s="45"/>
      <c r="R1127" s="50">
        <f t="shared" si="133"/>
        <v>0</v>
      </c>
      <c r="S1127" s="4">
        <v>5.8060000000000004E-3</v>
      </c>
      <c r="T1127" s="5">
        <f t="shared" si="134"/>
        <v>0</v>
      </c>
      <c r="U1127" s="14">
        <f t="shared" si="135"/>
        <v>1375.088</v>
      </c>
    </row>
    <row r="1128" spans="1:21" ht="15.75" x14ac:dyDescent="0.25">
      <c r="A1128" s="6" t="s">
        <v>4</v>
      </c>
      <c r="B1128" s="10" t="s">
        <v>20</v>
      </c>
      <c r="C1128" s="2" t="s">
        <v>67</v>
      </c>
      <c r="D1128" s="3">
        <v>488</v>
      </c>
      <c r="E1128" s="3">
        <v>8502</v>
      </c>
      <c r="F1128" s="38">
        <v>0.5</v>
      </c>
      <c r="G1128" s="42">
        <v>625392</v>
      </c>
      <c r="H1128" s="45">
        <v>125360</v>
      </c>
      <c r="I1128" s="53">
        <f t="shared" si="130"/>
        <v>250016</v>
      </c>
      <c r="J1128" s="30">
        <v>0</v>
      </c>
      <c r="K1128" s="46"/>
      <c r="L1128" s="56">
        <f t="shared" si="131"/>
        <v>0</v>
      </c>
      <c r="M1128" s="8">
        <f t="shared" si="132"/>
        <v>250016</v>
      </c>
      <c r="N1128" s="35">
        <v>0</v>
      </c>
      <c r="O1128" s="25">
        <f t="shared" si="136"/>
        <v>0</v>
      </c>
      <c r="P1128" s="30">
        <v>0</v>
      </c>
      <c r="Q1128" s="45"/>
      <c r="R1128" s="50">
        <f t="shared" si="133"/>
        <v>0</v>
      </c>
      <c r="S1128" s="4">
        <v>0</v>
      </c>
      <c r="T1128" s="5">
        <f t="shared" si="134"/>
        <v>0</v>
      </c>
      <c r="U1128" s="14">
        <f t="shared" si="135"/>
        <v>0</v>
      </c>
    </row>
    <row r="1129" spans="1:21" ht="15.75" x14ac:dyDescent="0.25">
      <c r="A1129" s="6" t="s">
        <v>4</v>
      </c>
      <c r="B1129" s="10" t="s">
        <v>20</v>
      </c>
      <c r="C1129" s="2" t="s">
        <v>68</v>
      </c>
      <c r="D1129" s="3">
        <v>488</v>
      </c>
      <c r="E1129" s="3">
        <v>8502</v>
      </c>
      <c r="F1129" s="38">
        <v>0</v>
      </c>
      <c r="G1129" s="42">
        <v>625392</v>
      </c>
      <c r="H1129" s="45">
        <v>125360</v>
      </c>
      <c r="I1129" s="53">
        <f t="shared" si="130"/>
        <v>0</v>
      </c>
      <c r="J1129" s="30">
        <v>0</v>
      </c>
      <c r="K1129" s="46"/>
      <c r="L1129" s="56">
        <f t="shared" si="131"/>
        <v>0</v>
      </c>
      <c r="M1129" s="8">
        <f t="shared" si="132"/>
        <v>0</v>
      </c>
      <c r="N1129" s="35">
        <v>8.3999999999999995E-5</v>
      </c>
      <c r="O1129" s="25">
        <f t="shared" si="136"/>
        <v>0</v>
      </c>
      <c r="P1129" s="30">
        <v>0</v>
      </c>
      <c r="Q1129" s="45"/>
      <c r="R1129" s="50">
        <f t="shared" si="133"/>
        <v>0</v>
      </c>
      <c r="S1129" s="4">
        <v>9.3999999999999994E-5</v>
      </c>
      <c r="T1129" s="5">
        <f t="shared" si="134"/>
        <v>0</v>
      </c>
      <c r="U1129" s="14">
        <f t="shared" si="135"/>
        <v>0</v>
      </c>
    </row>
    <row r="1130" spans="1:21" ht="15.75" x14ac:dyDescent="0.25">
      <c r="A1130" s="6" t="s">
        <v>4</v>
      </c>
      <c r="B1130" s="10" t="s">
        <v>20</v>
      </c>
      <c r="C1130" s="2" t="s">
        <v>69</v>
      </c>
      <c r="D1130" s="3">
        <v>488</v>
      </c>
      <c r="E1130" s="3">
        <v>8502</v>
      </c>
      <c r="F1130" s="38">
        <v>0</v>
      </c>
      <c r="G1130" s="42">
        <v>625392</v>
      </c>
      <c r="H1130" s="45">
        <v>125360</v>
      </c>
      <c r="I1130" s="53">
        <f t="shared" si="130"/>
        <v>0</v>
      </c>
      <c r="J1130" s="30">
        <v>0</v>
      </c>
      <c r="K1130" s="46"/>
      <c r="L1130" s="56">
        <f t="shared" si="131"/>
        <v>0</v>
      </c>
      <c r="M1130" s="8">
        <f t="shared" si="132"/>
        <v>0</v>
      </c>
      <c r="N1130" s="35">
        <v>1.3200000000000001E-4</v>
      </c>
      <c r="O1130" s="25">
        <f t="shared" si="136"/>
        <v>0</v>
      </c>
      <c r="P1130" s="30">
        <v>0</v>
      </c>
      <c r="Q1130" s="45"/>
      <c r="R1130" s="50">
        <f t="shared" si="133"/>
        <v>0</v>
      </c>
      <c r="S1130" s="4">
        <v>1.46E-4</v>
      </c>
      <c r="T1130" s="5">
        <f t="shared" si="134"/>
        <v>0</v>
      </c>
      <c r="U1130" s="14">
        <f t="shared" si="135"/>
        <v>0</v>
      </c>
    </row>
    <row r="1131" spans="1:21" ht="15.75" x14ac:dyDescent="0.25">
      <c r="A1131" s="6" t="s">
        <v>4</v>
      </c>
      <c r="B1131" s="10" t="s">
        <v>20</v>
      </c>
      <c r="C1131" s="2" t="s">
        <v>86</v>
      </c>
      <c r="D1131" s="3">
        <v>488</v>
      </c>
      <c r="E1131" s="3">
        <v>8502</v>
      </c>
      <c r="F1131" s="38">
        <v>0</v>
      </c>
      <c r="G1131" s="42">
        <v>625392</v>
      </c>
      <c r="H1131" s="45">
        <v>125360</v>
      </c>
      <c r="I1131" s="53">
        <f t="shared" si="130"/>
        <v>0</v>
      </c>
      <c r="J1131" s="30">
        <v>0</v>
      </c>
      <c r="K1131" s="46"/>
      <c r="L1131" s="56">
        <f t="shared" si="131"/>
        <v>0</v>
      </c>
      <c r="M1131" s="8">
        <f t="shared" si="132"/>
        <v>0</v>
      </c>
      <c r="N1131" s="35">
        <v>4.8999999999999998E-5</v>
      </c>
      <c r="O1131" s="25">
        <f t="shared" si="136"/>
        <v>0</v>
      </c>
      <c r="P1131" s="30">
        <v>0</v>
      </c>
      <c r="Q1131" s="45"/>
      <c r="R1131" s="50">
        <f t="shared" si="133"/>
        <v>0</v>
      </c>
      <c r="S1131" s="4">
        <v>5.5000000000000002E-5</v>
      </c>
      <c r="T1131" s="5">
        <f t="shared" si="134"/>
        <v>0</v>
      </c>
      <c r="U1131" s="14">
        <f t="shared" si="135"/>
        <v>0</v>
      </c>
    </row>
    <row r="1132" spans="1:21" ht="15.75" x14ac:dyDescent="0.25">
      <c r="A1132" s="6" t="s">
        <v>4</v>
      </c>
      <c r="B1132" s="10" t="s">
        <v>20</v>
      </c>
      <c r="C1132" s="2" t="s">
        <v>71</v>
      </c>
      <c r="D1132" s="3">
        <v>488</v>
      </c>
      <c r="E1132" s="3">
        <v>8502</v>
      </c>
      <c r="F1132" s="38">
        <v>0.75</v>
      </c>
      <c r="G1132" s="42">
        <v>625392</v>
      </c>
      <c r="H1132" s="45">
        <v>125360</v>
      </c>
      <c r="I1132" s="53">
        <f t="shared" si="130"/>
        <v>375024</v>
      </c>
      <c r="J1132" s="30">
        <v>0</v>
      </c>
      <c r="K1132" s="46"/>
      <c r="L1132" s="56">
        <f t="shared" si="131"/>
        <v>0</v>
      </c>
      <c r="M1132" s="8">
        <f t="shared" si="132"/>
        <v>375024</v>
      </c>
      <c r="N1132" s="35">
        <v>8.2000000000000001E-5</v>
      </c>
      <c r="O1132" s="25">
        <f t="shared" si="136"/>
        <v>30.751968000000002</v>
      </c>
      <c r="P1132" s="30">
        <v>0</v>
      </c>
      <c r="Q1132" s="45"/>
      <c r="R1132" s="50">
        <f t="shared" si="133"/>
        <v>0</v>
      </c>
      <c r="S1132" s="4">
        <v>9.2E-5</v>
      </c>
      <c r="T1132" s="5">
        <f t="shared" si="134"/>
        <v>0</v>
      </c>
      <c r="U1132" s="14">
        <f t="shared" si="135"/>
        <v>30.751968000000002</v>
      </c>
    </row>
    <row r="1133" spans="1:21" ht="15.75" x14ac:dyDescent="0.25">
      <c r="A1133" s="6" t="s">
        <v>4</v>
      </c>
      <c r="B1133" s="10" t="s">
        <v>20</v>
      </c>
      <c r="C1133" s="2" t="s">
        <v>84</v>
      </c>
      <c r="D1133" s="3">
        <v>488</v>
      </c>
      <c r="E1133" s="3">
        <v>8502</v>
      </c>
      <c r="F1133" s="38">
        <v>0.75</v>
      </c>
      <c r="G1133" s="42">
        <v>625392</v>
      </c>
      <c r="H1133" s="45">
        <v>125360</v>
      </c>
      <c r="I1133" s="53">
        <f t="shared" si="130"/>
        <v>375024</v>
      </c>
      <c r="J1133" s="30">
        <v>0</v>
      </c>
      <c r="K1133" s="46"/>
      <c r="L1133" s="56">
        <f t="shared" si="131"/>
        <v>0</v>
      </c>
      <c r="M1133" s="8">
        <f t="shared" si="132"/>
        <v>375024</v>
      </c>
      <c r="N1133" s="35">
        <v>0</v>
      </c>
      <c r="O1133" s="25">
        <f t="shared" si="136"/>
        <v>0</v>
      </c>
      <c r="P1133" s="30">
        <v>0</v>
      </c>
      <c r="Q1133" s="45"/>
      <c r="R1133" s="50">
        <f t="shared" si="133"/>
        <v>0</v>
      </c>
      <c r="S1133" s="4">
        <v>0</v>
      </c>
      <c r="T1133" s="5">
        <f t="shared" si="134"/>
        <v>0</v>
      </c>
      <c r="U1133" s="14">
        <f t="shared" si="135"/>
        <v>0</v>
      </c>
    </row>
    <row r="1134" spans="1:21" ht="15.75" x14ac:dyDescent="0.25">
      <c r="A1134" s="6" t="s">
        <v>4</v>
      </c>
      <c r="B1134" s="10" t="s">
        <v>20</v>
      </c>
      <c r="C1134" s="2" t="s">
        <v>72</v>
      </c>
      <c r="D1134" s="3">
        <v>488</v>
      </c>
      <c r="E1134" s="3">
        <v>8502</v>
      </c>
      <c r="F1134" s="38">
        <v>0.75</v>
      </c>
      <c r="G1134" s="42">
        <v>625392</v>
      </c>
      <c r="H1134" s="45">
        <v>125360</v>
      </c>
      <c r="I1134" s="53">
        <f t="shared" si="130"/>
        <v>375024</v>
      </c>
      <c r="J1134" s="30">
        <v>0</v>
      </c>
      <c r="K1134" s="46"/>
      <c r="L1134" s="56">
        <f t="shared" si="131"/>
        <v>0</v>
      </c>
      <c r="M1134" s="8">
        <f t="shared" si="132"/>
        <v>375024</v>
      </c>
      <c r="N1134" s="35">
        <v>1.36E-4</v>
      </c>
      <c r="O1134" s="25">
        <f t="shared" si="136"/>
        <v>51.003264000000001</v>
      </c>
      <c r="P1134" s="30">
        <v>0</v>
      </c>
      <c r="Q1134" s="45"/>
      <c r="R1134" s="50">
        <f t="shared" si="133"/>
        <v>0</v>
      </c>
      <c r="S1134" s="4">
        <v>1.35E-4</v>
      </c>
      <c r="T1134" s="5">
        <f t="shared" si="134"/>
        <v>0</v>
      </c>
      <c r="U1134" s="14">
        <f t="shared" si="135"/>
        <v>51.003264000000001</v>
      </c>
    </row>
    <row r="1135" spans="1:21" ht="15.75" x14ac:dyDescent="0.25">
      <c r="A1135" s="6" t="s">
        <v>4</v>
      </c>
      <c r="B1135" s="10" t="s">
        <v>20</v>
      </c>
      <c r="C1135" s="2" t="s">
        <v>85</v>
      </c>
      <c r="D1135" s="3">
        <v>488</v>
      </c>
      <c r="E1135" s="3">
        <v>8502</v>
      </c>
      <c r="F1135" s="38">
        <v>0</v>
      </c>
      <c r="G1135" s="42">
        <v>625392</v>
      </c>
      <c r="H1135" s="45">
        <v>125360</v>
      </c>
      <c r="I1135" s="53">
        <f t="shared" si="130"/>
        <v>0</v>
      </c>
      <c r="J1135" s="30">
        <v>0</v>
      </c>
      <c r="K1135" s="46"/>
      <c r="L1135" s="56">
        <f t="shared" si="131"/>
        <v>0</v>
      </c>
      <c r="M1135" s="8">
        <f t="shared" si="132"/>
        <v>0</v>
      </c>
      <c r="N1135" s="35">
        <v>1.2210000000000001E-3</v>
      </c>
      <c r="O1135" s="25">
        <f t="shared" si="136"/>
        <v>0</v>
      </c>
      <c r="P1135" s="30">
        <v>0</v>
      </c>
      <c r="Q1135" s="45"/>
      <c r="R1135" s="50">
        <f t="shared" si="133"/>
        <v>0</v>
      </c>
      <c r="S1135" s="4">
        <v>1.3780000000000001E-3</v>
      </c>
      <c r="T1135" s="5">
        <f t="shared" si="134"/>
        <v>0</v>
      </c>
      <c r="U1135" s="14">
        <f t="shared" si="135"/>
        <v>0</v>
      </c>
    </row>
    <row r="1136" spans="1:21" ht="15.75" x14ac:dyDescent="0.25">
      <c r="A1136" s="6" t="s">
        <v>4</v>
      </c>
      <c r="B1136" s="10" t="s">
        <v>20</v>
      </c>
      <c r="C1136" s="2" t="s">
        <v>73</v>
      </c>
      <c r="D1136" s="3">
        <v>488</v>
      </c>
      <c r="E1136" s="3">
        <v>8502</v>
      </c>
      <c r="F1136" s="38">
        <v>0</v>
      </c>
      <c r="G1136" s="42">
        <v>625392</v>
      </c>
      <c r="H1136" s="45">
        <v>125360</v>
      </c>
      <c r="I1136" s="53">
        <f t="shared" si="130"/>
        <v>0</v>
      </c>
      <c r="J1136" s="30">
        <v>0</v>
      </c>
      <c r="K1136" s="46"/>
      <c r="L1136" s="56">
        <f t="shared" si="131"/>
        <v>0</v>
      </c>
      <c r="M1136" s="8">
        <f t="shared" si="132"/>
        <v>0</v>
      </c>
      <c r="N1136" s="35">
        <v>1.2E-5</v>
      </c>
      <c r="O1136" s="25">
        <f t="shared" si="136"/>
        <v>0</v>
      </c>
      <c r="P1136" s="30">
        <v>0</v>
      </c>
      <c r="Q1136" s="45"/>
      <c r="R1136" s="50">
        <f t="shared" si="133"/>
        <v>0</v>
      </c>
      <c r="S1136" s="4">
        <v>1.2E-5</v>
      </c>
      <c r="T1136" s="5">
        <f t="shared" si="134"/>
        <v>0</v>
      </c>
      <c r="U1136" s="14">
        <f t="shared" si="135"/>
        <v>0</v>
      </c>
    </row>
    <row r="1137" spans="1:21" ht="15.75" x14ac:dyDescent="0.25">
      <c r="A1137" s="6" t="s">
        <v>4</v>
      </c>
      <c r="B1137" s="10" t="s">
        <v>20</v>
      </c>
      <c r="C1137" s="2" t="s">
        <v>74</v>
      </c>
      <c r="D1137" s="3">
        <v>488</v>
      </c>
      <c r="E1137" s="3">
        <v>8502</v>
      </c>
      <c r="F1137" s="38">
        <v>0</v>
      </c>
      <c r="G1137" s="42">
        <v>625392</v>
      </c>
      <c r="H1137" s="45">
        <v>125360</v>
      </c>
      <c r="I1137" s="53">
        <f t="shared" si="130"/>
        <v>0</v>
      </c>
      <c r="J1137" s="30">
        <v>0</v>
      </c>
      <c r="K1137" s="46"/>
      <c r="L1137" s="56">
        <f t="shared" si="131"/>
        <v>0</v>
      </c>
      <c r="M1137" s="8">
        <f t="shared" si="132"/>
        <v>0</v>
      </c>
      <c r="N1137" s="35">
        <v>2.14E-4</v>
      </c>
      <c r="O1137" s="25">
        <f t="shared" si="136"/>
        <v>0</v>
      </c>
      <c r="P1137" s="30">
        <v>0</v>
      </c>
      <c r="Q1137" s="45"/>
      <c r="R1137" s="50">
        <f t="shared" si="133"/>
        <v>0</v>
      </c>
      <c r="S1137" s="4">
        <v>2.4000000000000001E-4</v>
      </c>
      <c r="T1137" s="5">
        <f t="shared" si="134"/>
        <v>0</v>
      </c>
      <c r="U1137" s="14">
        <f t="shared" si="135"/>
        <v>0</v>
      </c>
    </row>
    <row r="1138" spans="1:21" ht="15.75" x14ac:dyDescent="0.25">
      <c r="A1138" s="6" t="s">
        <v>4</v>
      </c>
      <c r="B1138" s="10" t="s">
        <v>20</v>
      </c>
      <c r="C1138" s="2" t="s">
        <v>87</v>
      </c>
      <c r="D1138" s="3">
        <v>488</v>
      </c>
      <c r="E1138" s="3">
        <v>8502</v>
      </c>
      <c r="F1138" s="38">
        <v>0</v>
      </c>
      <c r="G1138" s="42">
        <v>625392</v>
      </c>
      <c r="H1138" s="45">
        <v>125360</v>
      </c>
      <c r="I1138" s="53">
        <f t="shared" si="130"/>
        <v>0</v>
      </c>
      <c r="J1138" s="30">
        <v>0</v>
      </c>
      <c r="K1138" s="46"/>
      <c r="L1138" s="56">
        <f t="shared" si="131"/>
        <v>0</v>
      </c>
      <c r="M1138" s="8">
        <f t="shared" si="132"/>
        <v>0</v>
      </c>
      <c r="N1138" s="35">
        <v>2.2000000000000001E-4</v>
      </c>
      <c r="O1138" s="25">
        <f t="shared" si="136"/>
        <v>0</v>
      </c>
      <c r="P1138" s="30">
        <v>0</v>
      </c>
      <c r="Q1138" s="45"/>
      <c r="R1138" s="50">
        <f t="shared" si="133"/>
        <v>0</v>
      </c>
      <c r="S1138" s="4">
        <v>2.4699999999999999E-4</v>
      </c>
      <c r="T1138" s="5">
        <f t="shared" si="134"/>
        <v>0</v>
      </c>
      <c r="U1138" s="14">
        <f t="shared" si="135"/>
        <v>0</v>
      </c>
    </row>
    <row r="1139" spans="1:21" ht="15.75" x14ac:dyDescent="0.25">
      <c r="A1139" s="6" t="s">
        <v>4</v>
      </c>
      <c r="B1139" s="10" t="s">
        <v>20</v>
      </c>
      <c r="C1139" s="2" t="s">
        <v>32</v>
      </c>
      <c r="D1139" s="3">
        <v>488</v>
      </c>
      <c r="E1139" s="3">
        <v>8502</v>
      </c>
      <c r="F1139" s="38">
        <v>0.5</v>
      </c>
      <c r="G1139" s="42">
        <v>625392</v>
      </c>
      <c r="H1139" s="45">
        <v>125360</v>
      </c>
      <c r="I1139" s="53">
        <f t="shared" si="130"/>
        <v>250016</v>
      </c>
      <c r="J1139" s="30">
        <v>0</v>
      </c>
      <c r="K1139" s="46"/>
      <c r="L1139" s="56">
        <f t="shared" si="131"/>
        <v>0</v>
      </c>
      <c r="M1139" s="8">
        <f t="shared" si="132"/>
        <v>250016</v>
      </c>
      <c r="N1139" s="35">
        <v>0</v>
      </c>
      <c r="O1139" s="25">
        <f t="shared" si="136"/>
        <v>0</v>
      </c>
      <c r="P1139" s="30">
        <v>0</v>
      </c>
      <c r="Q1139" s="45"/>
      <c r="R1139" s="50">
        <f t="shared" si="133"/>
        <v>0</v>
      </c>
      <c r="S1139" s="4">
        <v>0</v>
      </c>
      <c r="T1139" s="5">
        <f t="shared" si="134"/>
        <v>0</v>
      </c>
      <c r="U1139" s="14">
        <f t="shared" si="135"/>
        <v>0</v>
      </c>
    </row>
    <row r="1140" spans="1:21" ht="15.75" x14ac:dyDescent="0.25">
      <c r="A1140" s="6" t="s">
        <v>4</v>
      </c>
      <c r="B1140" s="10" t="s">
        <v>20</v>
      </c>
      <c r="C1140" s="2" t="s">
        <v>37</v>
      </c>
      <c r="D1140" s="3">
        <v>488</v>
      </c>
      <c r="E1140" s="3">
        <v>8502</v>
      </c>
      <c r="F1140" s="38">
        <v>0</v>
      </c>
      <c r="G1140" s="42">
        <v>625392</v>
      </c>
      <c r="H1140" s="45">
        <v>125360</v>
      </c>
      <c r="I1140" s="53">
        <f t="shared" si="130"/>
        <v>0</v>
      </c>
      <c r="J1140" s="30">
        <v>0</v>
      </c>
      <c r="K1140" s="46"/>
      <c r="L1140" s="56">
        <f t="shared" si="131"/>
        <v>0</v>
      </c>
      <c r="M1140" s="8">
        <f t="shared" si="132"/>
        <v>0</v>
      </c>
      <c r="N1140" s="35">
        <v>2.1499999999999999E-4</v>
      </c>
      <c r="O1140" s="25">
        <f t="shared" si="136"/>
        <v>0</v>
      </c>
      <c r="P1140" s="30">
        <v>0</v>
      </c>
      <c r="Q1140" s="45"/>
      <c r="R1140" s="50">
        <f t="shared" si="133"/>
        <v>0</v>
      </c>
      <c r="S1140" s="4">
        <v>2.41E-4</v>
      </c>
      <c r="T1140" s="5">
        <f t="shared" si="134"/>
        <v>0</v>
      </c>
      <c r="U1140" s="14">
        <f t="shared" si="135"/>
        <v>0</v>
      </c>
    </row>
    <row r="1141" spans="1:21" ht="15.75" x14ac:dyDescent="0.25">
      <c r="A1141" s="6" t="s">
        <v>4</v>
      </c>
      <c r="B1141" s="10" t="s">
        <v>20</v>
      </c>
      <c r="C1141" s="2" t="s">
        <v>38</v>
      </c>
      <c r="D1141" s="3">
        <v>488</v>
      </c>
      <c r="E1141" s="3">
        <v>8502</v>
      </c>
      <c r="F1141" s="38">
        <v>0</v>
      </c>
      <c r="G1141" s="42">
        <v>625392</v>
      </c>
      <c r="H1141" s="45">
        <v>125360</v>
      </c>
      <c r="I1141" s="53">
        <f t="shared" si="130"/>
        <v>0</v>
      </c>
      <c r="J1141" s="30">
        <v>0</v>
      </c>
      <c r="K1141" s="46"/>
      <c r="L1141" s="56">
        <f t="shared" si="131"/>
        <v>0</v>
      </c>
      <c r="M1141" s="8">
        <f t="shared" si="132"/>
        <v>0</v>
      </c>
      <c r="N1141" s="35">
        <v>4.8000000000000001E-5</v>
      </c>
      <c r="O1141" s="25">
        <f t="shared" si="136"/>
        <v>0</v>
      </c>
      <c r="P1141" s="30">
        <v>0</v>
      </c>
      <c r="Q1141" s="45"/>
      <c r="R1141" s="50">
        <f t="shared" si="133"/>
        <v>0</v>
      </c>
      <c r="S1141" s="4">
        <v>5.7000000000000003E-5</v>
      </c>
      <c r="T1141" s="5">
        <f t="shared" si="134"/>
        <v>0</v>
      </c>
      <c r="U1141" s="14">
        <f t="shared" si="135"/>
        <v>0</v>
      </c>
    </row>
    <row r="1142" spans="1:21" ht="15.75" x14ac:dyDescent="0.25">
      <c r="A1142" s="6" t="s">
        <v>4</v>
      </c>
      <c r="B1142" s="10" t="s">
        <v>20</v>
      </c>
      <c r="C1142" s="2" t="s">
        <v>20</v>
      </c>
      <c r="D1142" s="3">
        <v>488</v>
      </c>
      <c r="E1142" s="3">
        <v>8502</v>
      </c>
      <c r="F1142" s="38">
        <v>0.75</v>
      </c>
      <c r="G1142" s="42">
        <v>625392</v>
      </c>
      <c r="H1142" s="45">
        <v>125360</v>
      </c>
      <c r="I1142" s="53">
        <f t="shared" si="130"/>
        <v>375024</v>
      </c>
      <c r="J1142" s="30">
        <v>0</v>
      </c>
      <c r="K1142" s="46"/>
      <c r="L1142" s="56">
        <f t="shared" si="131"/>
        <v>0</v>
      </c>
      <c r="M1142" s="8">
        <f t="shared" si="132"/>
        <v>375024</v>
      </c>
      <c r="N1142" s="35">
        <v>0</v>
      </c>
      <c r="O1142" s="25">
        <f t="shared" si="136"/>
        <v>0</v>
      </c>
      <c r="P1142" s="30">
        <v>0</v>
      </c>
      <c r="Q1142" s="45"/>
      <c r="R1142" s="50">
        <f t="shared" si="133"/>
        <v>0</v>
      </c>
      <c r="S1142" s="4">
        <v>0</v>
      </c>
      <c r="T1142" s="5">
        <f t="shared" si="134"/>
        <v>0</v>
      </c>
      <c r="U1142" s="14">
        <f t="shared" si="135"/>
        <v>0</v>
      </c>
    </row>
    <row r="1143" spans="1:21" ht="15.75" x14ac:dyDescent="0.25">
      <c r="A1143" s="6" t="s">
        <v>4</v>
      </c>
      <c r="B1143" s="10" t="s">
        <v>20</v>
      </c>
      <c r="C1143" s="2" t="s">
        <v>36</v>
      </c>
      <c r="D1143" s="3">
        <v>488</v>
      </c>
      <c r="E1143" s="3">
        <v>8502</v>
      </c>
      <c r="F1143" s="38">
        <v>0</v>
      </c>
      <c r="G1143" s="42">
        <v>625392</v>
      </c>
      <c r="H1143" s="45">
        <v>125360</v>
      </c>
      <c r="I1143" s="53">
        <f t="shared" si="130"/>
        <v>0</v>
      </c>
      <c r="J1143" s="30">
        <v>0</v>
      </c>
      <c r="K1143" s="46"/>
      <c r="L1143" s="56">
        <f t="shared" si="131"/>
        <v>0</v>
      </c>
      <c r="M1143" s="8">
        <f t="shared" si="132"/>
        <v>0</v>
      </c>
      <c r="N1143" s="35">
        <v>0</v>
      </c>
      <c r="O1143" s="25">
        <f t="shared" si="136"/>
        <v>0</v>
      </c>
      <c r="P1143" s="30">
        <v>0</v>
      </c>
      <c r="Q1143" s="45"/>
      <c r="R1143" s="50">
        <f t="shared" si="133"/>
        <v>0</v>
      </c>
      <c r="S1143" s="4">
        <v>0</v>
      </c>
      <c r="T1143" s="5">
        <f t="shared" si="134"/>
        <v>0</v>
      </c>
      <c r="U1143" s="14">
        <f t="shared" si="135"/>
        <v>0</v>
      </c>
    </row>
    <row r="1144" spans="1:21" ht="15.75" x14ac:dyDescent="0.25">
      <c r="A1144" s="6" t="s">
        <v>4</v>
      </c>
      <c r="B1144" s="10" t="s">
        <v>20</v>
      </c>
      <c r="C1144" s="2" t="s">
        <v>33</v>
      </c>
      <c r="D1144" s="3">
        <v>488</v>
      </c>
      <c r="E1144" s="3">
        <v>8502</v>
      </c>
      <c r="F1144" s="38">
        <v>0.5</v>
      </c>
      <c r="G1144" s="42">
        <v>625392</v>
      </c>
      <c r="H1144" s="45">
        <v>125360</v>
      </c>
      <c r="I1144" s="53">
        <f t="shared" si="130"/>
        <v>250016</v>
      </c>
      <c r="J1144" s="30">
        <v>0</v>
      </c>
      <c r="K1144" s="46"/>
      <c r="L1144" s="56">
        <f t="shared" si="131"/>
        <v>0</v>
      </c>
      <c r="M1144" s="8">
        <f t="shared" si="132"/>
        <v>250016</v>
      </c>
      <c r="N1144" s="35">
        <v>6.6000000000000005E-5</v>
      </c>
      <c r="O1144" s="25">
        <f t="shared" si="136"/>
        <v>16.501056000000002</v>
      </c>
      <c r="P1144" s="30">
        <v>0</v>
      </c>
      <c r="Q1144" s="45"/>
      <c r="R1144" s="50">
        <f t="shared" si="133"/>
        <v>0</v>
      </c>
      <c r="S1144" s="4">
        <v>6.2000000000000003E-5</v>
      </c>
      <c r="T1144" s="5">
        <f t="shared" si="134"/>
        <v>0</v>
      </c>
      <c r="U1144" s="14">
        <f t="shared" si="135"/>
        <v>16.501056000000002</v>
      </c>
    </row>
    <row r="1145" spans="1:21" ht="15.75" x14ac:dyDescent="0.25">
      <c r="A1145" s="6" t="s">
        <v>4</v>
      </c>
      <c r="B1145" s="10" t="s">
        <v>20</v>
      </c>
      <c r="C1145" s="2" t="s">
        <v>187</v>
      </c>
      <c r="D1145" s="3">
        <v>488</v>
      </c>
      <c r="E1145" s="3">
        <v>8502</v>
      </c>
      <c r="F1145" s="38">
        <v>0.75</v>
      </c>
      <c r="G1145" s="42">
        <v>625392</v>
      </c>
      <c r="H1145" s="45">
        <v>125360</v>
      </c>
      <c r="I1145" s="53">
        <f t="shared" si="130"/>
        <v>375024</v>
      </c>
      <c r="J1145" s="30">
        <v>0</v>
      </c>
      <c r="K1145" s="46"/>
      <c r="L1145" s="56">
        <f t="shared" si="131"/>
        <v>0</v>
      </c>
      <c r="M1145" s="8">
        <f t="shared" si="132"/>
        <v>375024</v>
      </c>
      <c r="N1145" s="35">
        <v>4.6E-5</v>
      </c>
      <c r="O1145" s="25">
        <f t="shared" si="136"/>
        <v>17.251104000000002</v>
      </c>
      <c r="P1145" s="30">
        <v>0</v>
      </c>
      <c r="Q1145" s="45"/>
      <c r="R1145" s="50">
        <f t="shared" si="133"/>
        <v>0</v>
      </c>
      <c r="S1145" s="4">
        <v>2.5999999999999998E-5</v>
      </c>
      <c r="T1145" s="5">
        <f t="shared" si="134"/>
        <v>0</v>
      </c>
      <c r="U1145" s="14">
        <f t="shared" si="135"/>
        <v>17.251104000000002</v>
      </c>
    </row>
    <row r="1146" spans="1:21" ht="15.75" x14ac:dyDescent="0.25">
      <c r="A1146" s="6" t="s">
        <v>4</v>
      </c>
      <c r="B1146" s="10" t="s">
        <v>20</v>
      </c>
      <c r="C1146" s="2" t="s">
        <v>64</v>
      </c>
      <c r="D1146" s="3">
        <v>489</v>
      </c>
      <c r="E1146" s="3">
        <v>9502</v>
      </c>
      <c r="F1146" s="38">
        <v>0.75</v>
      </c>
      <c r="G1146" s="42">
        <v>670</v>
      </c>
      <c r="H1146" s="45">
        <v>1502</v>
      </c>
      <c r="I1146" s="53">
        <f t="shared" si="130"/>
        <v>-624</v>
      </c>
      <c r="J1146" s="30">
        <v>0</v>
      </c>
      <c r="K1146" s="45"/>
      <c r="L1146" s="56">
        <f t="shared" si="131"/>
        <v>0</v>
      </c>
      <c r="M1146" s="8">
        <f t="shared" si="132"/>
        <v>-624</v>
      </c>
      <c r="N1146" s="35">
        <v>1.4239999999999999E-3</v>
      </c>
      <c r="O1146" s="25">
        <f t="shared" si="136"/>
        <v>-0.88857599999999992</v>
      </c>
      <c r="P1146" s="30">
        <v>0</v>
      </c>
      <c r="R1146" s="50">
        <f t="shared" si="133"/>
        <v>0</v>
      </c>
      <c r="S1146" s="4">
        <v>1.72E-3</v>
      </c>
      <c r="T1146" s="5">
        <f t="shared" si="134"/>
        <v>0</v>
      </c>
      <c r="U1146" s="14">
        <f t="shared" si="135"/>
        <v>-0.88857599999999992</v>
      </c>
    </row>
    <row r="1147" spans="1:21" ht="15.75" x14ac:dyDescent="0.25">
      <c r="A1147" s="6" t="s">
        <v>4</v>
      </c>
      <c r="B1147" s="10" t="s">
        <v>20</v>
      </c>
      <c r="C1147" s="2" t="s">
        <v>65</v>
      </c>
      <c r="D1147" s="3">
        <v>489</v>
      </c>
      <c r="E1147" s="3">
        <v>9502</v>
      </c>
      <c r="F1147" s="38">
        <v>0.75</v>
      </c>
      <c r="G1147" s="42">
        <v>670</v>
      </c>
      <c r="H1147" s="45">
        <v>1502</v>
      </c>
      <c r="I1147" s="53">
        <f t="shared" si="130"/>
        <v>-624</v>
      </c>
      <c r="J1147" s="30">
        <v>0</v>
      </c>
      <c r="K1147" s="45"/>
      <c r="L1147" s="56">
        <f t="shared" si="131"/>
        <v>0</v>
      </c>
      <c r="M1147" s="8">
        <f t="shared" si="132"/>
        <v>-624</v>
      </c>
      <c r="N1147" s="35">
        <v>1.4100000000000001E-4</v>
      </c>
      <c r="O1147" s="25">
        <f t="shared" si="136"/>
        <v>-8.7984000000000007E-2</v>
      </c>
      <c r="P1147" s="30">
        <v>0</v>
      </c>
      <c r="R1147" s="50">
        <f t="shared" si="133"/>
        <v>0</v>
      </c>
      <c r="S1147" s="4">
        <v>1.85E-4</v>
      </c>
      <c r="T1147" s="5">
        <f t="shared" si="134"/>
        <v>0</v>
      </c>
      <c r="U1147" s="14">
        <f t="shared" si="135"/>
        <v>-8.7984000000000007E-2</v>
      </c>
    </row>
    <row r="1148" spans="1:21" ht="15.75" x14ac:dyDescent="0.25">
      <c r="A1148" s="6" t="s">
        <v>4</v>
      </c>
      <c r="B1148" s="10" t="s">
        <v>20</v>
      </c>
      <c r="C1148" s="2" t="s">
        <v>66</v>
      </c>
      <c r="D1148" s="3">
        <v>489</v>
      </c>
      <c r="E1148" s="3">
        <v>9502</v>
      </c>
      <c r="F1148" s="38">
        <v>0.75</v>
      </c>
      <c r="G1148" s="42">
        <v>670</v>
      </c>
      <c r="H1148" s="45">
        <v>1502</v>
      </c>
      <c r="I1148" s="53">
        <f t="shared" si="130"/>
        <v>-624</v>
      </c>
      <c r="J1148" s="30">
        <v>0</v>
      </c>
      <c r="K1148" s="45"/>
      <c r="L1148" s="56">
        <f t="shared" si="131"/>
        <v>0</v>
      </c>
      <c r="M1148" s="8">
        <f t="shared" si="132"/>
        <v>-624</v>
      </c>
      <c r="N1148" s="35">
        <v>4.7399999999999997E-4</v>
      </c>
      <c r="O1148" s="25">
        <f t="shared" si="136"/>
        <v>-0.29577599999999998</v>
      </c>
      <c r="P1148" s="30">
        <v>0</v>
      </c>
      <c r="R1148" s="50">
        <f t="shared" si="133"/>
        <v>0</v>
      </c>
      <c r="S1148" s="4">
        <v>4.5800000000000002E-4</v>
      </c>
      <c r="T1148" s="5">
        <f t="shared" si="134"/>
        <v>0</v>
      </c>
      <c r="U1148" s="14">
        <f t="shared" si="135"/>
        <v>-0.29577599999999998</v>
      </c>
    </row>
    <row r="1149" spans="1:21" ht="15.75" x14ac:dyDescent="0.25">
      <c r="A1149" s="6" t="s">
        <v>4</v>
      </c>
      <c r="B1149" s="10" t="s">
        <v>20</v>
      </c>
      <c r="C1149" s="2" t="s">
        <v>78</v>
      </c>
      <c r="D1149" s="3">
        <v>489</v>
      </c>
      <c r="E1149" s="3">
        <v>9502</v>
      </c>
      <c r="F1149" s="38">
        <v>0.5</v>
      </c>
      <c r="G1149" s="42">
        <v>670</v>
      </c>
      <c r="H1149" s="45">
        <v>1502</v>
      </c>
      <c r="I1149" s="53">
        <f t="shared" si="130"/>
        <v>-416</v>
      </c>
      <c r="J1149" s="30">
        <v>0</v>
      </c>
      <c r="K1149" s="45"/>
      <c r="L1149" s="56">
        <f t="shared" si="131"/>
        <v>0</v>
      </c>
      <c r="M1149" s="8">
        <f t="shared" si="132"/>
        <v>-416</v>
      </c>
      <c r="N1149" s="35">
        <v>5.4999999999999997E-3</v>
      </c>
      <c r="O1149" s="25">
        <f t="shared" si="136"/>
        <v>-2.2879999999999998</v>
      </c>
      <c r="P1149" s="30">
        <v>0</v>
      </c>
      <c r="R1149" s="50">
        <f t="shared" si="133"/>
        <v>0</v>
      </c>
      <c r="S1149" s="4">
        <v>5.8060000000000004E-3</v>
      </c>
      <c r="T1149" s="5">
        <f t="shared" si="134"/>
        <v>0</v>
      </c>
      <c r="U1149" s="14">
        <f t="shared" si="135"/>
        <v>-2.2879999999999998</v>
      </c>
    </row>
    <row r="1150" spans="1:21" ht="15.75" x14ac:dyDescent="0.25">
      <c r="A1150" s="6" t="s">
        <v>4</v>
      </c>
      <c r="B1150" s="10" t="s">
        <v>20</v>
      </c>
      <c r="C1150" s="2" t="s">
        <v>67</v>
      </c>
      <c r="D1150" s="3">
        <v>489</v>
      </c>
      <c r="E1150" s="3">
        <v>9502</v>
      </c>
      <c r="F1150" s="38">
        <v>0.5</v>
      </c>
      <c r="G1150" s="42">
        <v>670</v>
      </c>
      <c r="H1150" s="45">
        <v>1502</v>
      </c>
      <c r="I1150" s="53">
        <f t="shared" si="130"/>
        <v>-416</v>
      </c>
      <c r="J1150" s="30">
        <v>0</v>
      </c>
      <c r="K1150" s="45"/>
      <c r="L1150" s="56">
        <f t="shared" si="131"/>
        <v>0</v>
      </c>
      <c r="M1150" s="8">
        <f t="shared" si="132"/>
        <v>-416</v>
      </c>
      <c r="N1150" s="35">
        <v>0</v>
      </c>
      <c r="O1150" s="25">
        <f t="shared" si="136"/>
        <v>0</v>
      </c>
      <c r="P1150" s="30">
        <v>0</v>
      </c>
      <c r="R1150" s="50">
        <f t="shared" si="133"/>
        <v>0</v>
      </c>
      <c r="S1150" s="4">
        <v>0</v>
      </c>
      <c r="T1150" s="5">
        <f t="shared" si="134"/>
        <v>0</v>
      </c>
      <c r="U1150" s="14">
        <f t="shared" si="135"/>
        <v>0</v>
      </c>
    </row>
    <row r="1151" spans="1:21" ht="15.75" x14ac:dyDescent="0.25">
      <c r="A1151" s="6" t="s">
        <v>4</v>
      </c>
      <c r="B1151" s="10" t="s">
        <v>20</v>
      </c>
      <c r="C1151" s="2" t="s">
        <v>68</v>
      </c>
      <c r="D1151" s="3">
        <v>489</v>
      </c>
      <c r="E1151" s="3">
        <v>9502</v>
      </c>
      <c r="F1151" s="38">
        <v>0</v>
      </c>
      <c r="G1151" s="42">
        <v>670</v>
      </c>
      <c r="H1151" s="45">
        <v>1502</v>
      </c>
      <c r="I1151" s="53">
        <f t="shared" si="130"/>
        <v>0</v>
      </c>
      <c r="J1151" s="30">
        <v>0</v>
      </c>
      <c r="K1151" s="45"/>
      <c r="L1151" s="56">
        <f t="shared" si="131"/>
        <v>0</v>
      </c>
      <c r="M1151" s="8">
        <f t="shared" si="132"/>
        <v>0</v>
      </c>
      <c r="N1151" s="35">
        <v>8.3999999999999995E-5</v>
      </c>
      <c r="O1151" s="25">
        <f t="shared" si="136"/>
        <v>0</v>
      </c>
      <c r="P1151" s="30">
        <v>0</v>
      </c>
      <c r="R1151" s="50">
        <f t="shared" si="133"/>
        <v>0</v>
      </c>
      <c r="S1151" s="4">
        <v>9.3999999999999994E-5</v>
      </c>
      <c r="T1151" s="5">
        <f t="shared" si="134"/>
        <v>0</v>
      </c>
      <c r="U1151" s="14">
        <f t="shared" si="135"/>
        <v>0</v>
      </c>
    </row>
    <row r="1152" spans="1:21" ht="15.75" x14ac:dyDescent="0.25">
      <c r="A1152" s="6" t="s">
        <v>4</v>
      </c>
      <c r="B1152" s="10" t="s">
        <v>20</v>
      </c>
      <c r="C1152" s="2" t="s">
        <v>69</v>
      </c>
      <c r="D1152" s="3">
        <v>489</v>
      </c>
      <c r="E1152" s="3">
        <v>9502</v>
      </c>
      <c r="F1152" s="38">
        <v>0</v>
      </c>
      <c r="G1152" s="42">
        <v>670</v>
      </c>
      <c r="H1152" s="45">
        <v>1502</v>
      </c>
      <c r="I1152" s="53">
        <f t="shared" si="130"/>
        <v>0</v>
      </c>
      <c r="J1152" s="30">
        <v>0</v>
      </c>
      <c r="K1152" s="45"/>
      <c r="L1152" s="56">
        <f t="shared" si="131"/>
        <v>0</v>
      </c>
      <c r="M1152" s="8">
        <f t="shared" si="132"/>
        <v>0</v>
      </c>
      <c r="N1152" s="35">
        <v>1.3200000000000001E-4</v>
      </c>
      <c r="O1152" s="25">
        <f t="shared" si="136"/>
        <v>0</v>
      </c>
      <c r="P1152" s="30">
        <v>0</v>
      </c>
      <c r="R1152" s="50">
        <f t="shared" si="133"/>
        <v>0</v>
      </c>
      <c r="S1152" s="4">
        <v>1.46E-4</v>
      </c>
      <c r="T1152" s="5">
        <f t="shared" si="134"/>
        <v>0</v>
      </c>
      <c r="U1152" s="14">
        <f t="shared" si="135"/>
        <v>0</v>
      </c>
    </row>
    <row r="1153" spans="1:21" ht="15.75" x14ac:dyDescent="0.25">
      <c r="A1153" s="6" t="s">
        <v>4</v>
      </c>
      <c r="B1153" s="10" t="s">
        <v>20</v>
      </c>
      <c r="C1153" s="2" t="s">
        <v>71</v>
      </c>
      <c r="D1153" s="3">
        <v>489</v>
      </c>
      <c r="E1153" s="3">
        <v>9502</v>
      </c>
      <c r="F1153" s="38">
        <v>0.75</v>
      </c>
      <c r="G1153" s="42">
        <v>670</v>
      </c>
      <c r="H1153" s="45">
        <v>1502</v>
      </c>
      <c r="I1153" s="53">
        <f t="shared" si="130"/>
        <v>-624</v>
      </c>
      <c r="J1153" s="30">
        <v>0</v>
      </c>
      <c r="K1153" s="45"/>
      <c r="L1153" s="56">
        <f t="shared" si="131"/>
        <v>0</v>
      </c>
      <c r="M1153" s="8">
        <f t="shared" si="132"/>
        <v>-624</v>
      </c>
      <c r="N1153" s="35">
        <v>8.2000000000000001E-5</v>
      </c>
      <c r="O1153" s="25">
        <f t="shared" si="136"/>
        <v>-5.1167999999999998E-2</v>
      </c>
      <c r="P1153" s="30">
        <v>0</v>
      </c>
      <c r="R1153" s="50">
        <f t="shared" si="133"/>
        <v>0</v>
      </c>
      <c r="S1153" s="4">
        <v>9.2E-5</v>
      </c>
      <c r="T1153" s="5">
        <f t="shared" si="134"/>
        <v>0</v>
      </c>
      <c r="U1153" s="14">
        <f t="shared" si="135"/>
        <v>-5.1167999999999998E-2</v>
      </c>
    </row>
    <row r="1154" spans="1:21" ht="15.75" x14ac:dyDescent="0.25">
      <c r="A1154" s="6" t="s">
        <v>4</v>
      </c>
      <c r="B1154" s="10" t="s">
        <v>20</v>
      </c>
      <c r="C1154" s="2" t="s">
        <v>84</v>
      </c>
      <c r="D1154" s="3">
        <v>489</v>
      </c>
      <c r="E1154" s="3">
        <v>9502</v>
      </c>
      <c r="F1154" s="38">
        <v>0.75</v>
      </c>
      <c r="G1154" s="42">
        <v>670</v>
      </c>
      <c r="H1154" s="45">
        <v>1502</v>
      </c>
      <c r="I1154" s="53">
        <f t="shared" si="130"/>
        <v>-624</v>
      </c>
      <c r="J1154" s="30">
        <v>0</v>
      </c>
      <c r="K1154" s="45"/>
      <c r="L1154" s="56">
        <f t="shared" si="131"/>
        <v>0</v>
      </c>
      <c r="M1154" s="8">
        <f t="shared" si="132"/>
        <v>-624</v>
      </c>
      <c r="N1154" s="35">
        <v>0</v>
      </c>
      <c r="O1154" s="25">
        <f t="shared" si="136"/>
        <v>0</v>
      </c>
      <c r="P1154" s="30">
        <v>0</v>
      </c>
      <c r="R1154" s="50">
        <f t="shared" si="133"/>
        <v>0</v>
      </c>
      <c r="S1154" s="4">
        <v>0</v>
      </c>
      <c r="T1154" s="5">
        <f t="shared" si="134"/>
        <v>0</v>
      </c>
      <c r="U1154" s="14">
        <f t="shared" si="135"/>
        <v>0</v>
      </c>
    </row>
    <row r="1155" spans="1:21" ht="15.75" x14ac:dyDescent="0.25">
      <c r="A1155" s="6" t="s">
        <v>4</v>
      </c>
      <c r="B1155" s="10" t="s">
        <v>20</v>
      </c>
      <c r="C1155" s="2" t="s">
        <v>72</v>
      </c>
      <c r="D1155" s="3">
        <v>489</v>
      </c>
      <c r="E1155" s="3">
        <v>9502</v>
      </c>
      <c r="F1155" s="38">
        <v>0.75</v>
      </c>
      <c r="G1155" s="42">
        <v>670</v>
      </c>
      <c r="H1155" s="45">
        <v>1502</v>
      </c>
      <c r="I1155" s="53">
        <f t="shared" si="130"/>
        <v>-624</v>
      </c>
      <c r="J1155" s="30">
        <v>0</v>
      </c>
      <c r="K1155" s="45"/>
      <c r="L1155" s="56">
        <f t="shared" si="131"/>
        <v>0</v>
      </c>
      <c r="M1155" s="8">
        <f t="shared" si="132"/>
        <v>-624</v>
      </c>
      <c r="N1155" s="35">
        <v>1.36E-4</v>
      </c>
      <c r="O1155" s="25">
        <f t="shared" si="136"/>
        <v>-8.4863999999999995E-2</v>
      </c>
      <c r="P1155" s="30">
        <v>0</v>
      </c>
      <c r="R1155" s="50">
        <f t="shared" si="133"/>
        <v>0</v>
      </c>
      <c r="S1155" s="4">
        <v>1.35E-4</v>
      </c>
      <c r="T1155" s="5">
        <f t="shared" si="134"/>
        <v>0</v>
      </c>
      <c r="U1155" s="14">
        <f t="shared" si="135"/>
        <v>-8.4863999999999995E-2</v>
      </c>
    </row>
    <row r="1156" spans="1:21" ht="15.75" x14ac:dyDescent="0.25">
      <c r="A1156" s="6" t="s">
        <v>4</v>
      </c>
      <c r="B1156" s="10" t="s">
        <v>20</v>
      </c>
      <c r="C1156" s="2" t="s">
        <v>85</v>
      </c>
      <c r="D1156" s="3">
        <v>489</v>
      </c>
      <c r="E1156" s="3">
        <v>9502</v>
      </c>
      <c r="F1156" s="38">
        <v>0</v>
      </c>
      <c r="G1156" s="42">
        <v>670</v>
      </c>
      <c r="H1156" s="45">
        <v>1502</v>
      </c>
      <c r="I1156" s="53">
        <f t="shared" si="130"/>
        <v>0</v>
      </c>
      <c r="J1156" s="30">
        <v>0</v>
      </c>
      <c r="K1156" s="45"/>
      <c r="L1156" s="56">
        <f t="shared" si="131"/>
        <v>0</v>
      </c>
      <c r="M1156" s="8">
        <f t="shared" si="132"/>
        <v>0</v>
      </c>
      <c r="N1156" s="35">
        <v>1.2210000000000001E-3</v>
      </c>
      <c r="O1156" s="25">
        <f t="shared" si="136"/>
        <v>0</v>
      </c>
      <c r="P1156" s="30">
        <v>0</v>
      </c>
      <c r="R1156" s="50">
        <f t="shared" si="133"/>
        <v>0</v>
      </c>
      <c r="S1156" s="4">
        <v>1.3780000000000001E-3</v>
      </c>
      <c r="T1156" s="5">
        <f t="shared" si="134"/>
        <v>0</v>
      </c>
      <c r="U1156" s="14">
        <f t="shared" si="135"/>
        <v>0</v>
      </c>
    </row>
    <row r="1157" spans="1:21" ht="15.75" x14ac:dyDescent="0.25">
      <c r="A1157" s="6" t="s">
        <v>4</v>
      </c>
      <c r="B1157" s="10" t="s">
        <v>20</v>
      </c>
      <c r="C1157" s="2" t="s">
        <v>73</v>
      </c>
      <c r="D1157" s="3">
        <v>489</v>
      </c>
      <c r="E1157" s="3">
        <v>9502</v>
      </c>
      <c r="F1157" s="38">
        <v>0</v>
      </c>
      <c r="G1157" s="42">
        <v>670</v>
      </c>
      <c r="H1157" s="45">
        <v>1502</v>
      </c>
      <c r="I1157" s="53">
        <f t="shared" si="130"/>
        <v>0</v>
      </c>
      <c r="J1157" s="30">
        <v>0</v>
      </c>
      <c r="K1157" s="45"/>
      <c r="L1157" s="56">
        <f t="shared" si="131"/>
        <v>0</v>
      </c>
      <c r="M1157" s="8">
        <f t="shared" si="132"/>
        <v>0</v>
      </c>
      <c r="N1157" s="35">
        <v>1.2E-5</v>
      </c>
      <c r="O1157" s="25">
        <f t="shared" si="136"/>
        <v>0</v>
      </c>
      <c r="P1157" s="30">
        <v>0</v>
      </c>
      <c r="R1157" s="50">
        <f t="shared" si="133"/>
        <v>0</v>
      </c>
      <c r="S1157" s="4">
        <v>1.2E-5</v>
      </c>
      <c r="T1157" s="5">
        <f t="shared" si="134"/>
        <v>0</v>
      </c>
      <c r="U1157" s="14">
        <f t="shared" si="135"/>
        <v>0</v>
      </c>
    </row>
    <row r="1158" spans="1:21" ht="15.75" x14ac:dyDescent="0.25">
      <c r="A1158" s="6" t="s">
        <v>4</v>
      </c>
      <c r="B1158" s="10" t="s">
        <v>20</v>
      </c>
      <c r="C1158" s="2" t="s">
        <v>74</v>
      </c>
      <c r="D1158" s="3">
        <v>489</v>
      </c>
      <c r="E1158" s="3">
        <v>9502</v>
      </c>
      <c r="F1158" s="38">
        <v>0</v>
      </c>
      <c r="G1158" s="42">
        <v>670</v>
      </c>
      <c r="H1158" s="45">
        <v>1502</v>
      </c>
      <c r="I1158" s="53">
        <f t="shared" si="130"/>
        <v>0</v>
      </c>
      <c r="J1158" s="30">
        <v>0</v>
      </c>
      <c r="K1158" s="45"/>
      <c r="L1158" s="56">
        <f t="shared" si="131"/>
        <v>0</v>
      </c>
      <c r="M1158" s="8">
        <f t="shared" si="132"/>
        <v>0</v>
      </c>
      <c r="N1158" s="35">
        <v>2.14E-4</v>
      </c>
      <c r="O1158" s="25">
        <f t="shared" si="136"/>
        <v>0</v>
      </c>
      <c r="P1158" s="30">
        <v>0</v>
      </c>
      <c r="R1158" s="50">
        <f t="shared" si="133"/>
        <v>0</v>
      </c>
      <c r="S1158" s="4">
        <v>2.4000000000000001E-4</v>
      </c>
      <c r="T1158" s="5">
        <f t="shared" si="134"/>
        <v>0</v>
      </c>
      <c r="U1158" s="14">
        <f t="shared" si="135"/>
        <v>0</v>
      </c>
    </row>
    <row r="1159" spans="1:21" ht="15.75" x14ac:dyDescent="0.25">
      <c r="A1159" s="6" t="s">
        <v>4</v>
      </c>
      <c r="B1159" s="10" t="s">
        <v>20</v>
      </c>
      <c r="C1159" s="2" t="s">
        <v>87</v>
      </c>
      <c r="D1159" s="3">
        <v>489</v>
      </c>
      <c r="E1159" s="3">
        <v>9502</v>
      </c>
      <c r="F1159" s="38">
        <v>0</v>
      </c>
      <c r="G1159" s="42">
        <v>670</v>
      </c>
      <c r="H1159" s="45">
        <v>1502</v>
      </c>
      <c r="I1159" s="53">
        <f t="shared" ref="I1159:I1211" si="137">(G1159-H1159)*F1159</f>
        <v>0</v>
      </c>
      <c r="J1159" s="30">
        <v>0</v>
      </c>
      <c r="K1159" s="45"/>
      <c r="L1159" s="56">
        <f t="shared" ref="L1159:L1211" si="138">(J1159-K1159)*F1159</f>
        <v>0</v>
      </c>
      <c r="M1159" s="8">
        <f t="shared" ref="M1159:M1211" si="139">(G1159-H1159+J1159-K1159)*F1159</f>
        <v>0</v>
      </c>
      <c r="N1159" s="35">
        <v>2.2000000000000001E-4</v>
      </c>
      <c r="O1159" s="25">
        <f t="shared" si="136"/>
        <v>0</v>
      </c>
      <c r="P1159" s="30">
        <v>0</v>
      </c>
      <c r="R1159" s="50">
        <f t="shared" ref="R1159:R1211" si="140">+(P1159-Q1159)*F1159</f>
        <v>0</v>
      </c>
      <c r="S1159" s="4">
        <v>2.4699999999999999E-4</v>
      </c>
      <c r="T1159" s="5">
        <f t="shared" ref="T1159:T1211" si="141">R1159*S1159</f>
        <v>0</v>
      </c>
      <c r="U1159" s="14">
        <f t="shared" ref="U1159:U1211" si="142">+O1159+T1159</f>
        <v>0</v>
      </c>
    </row>
    <row r="1160" spans="1:21" ht="15.75" x14ac:dyDescent="0.25">
      <c r="A1160" s="6" t="s">
        <v>4</v>
      </c>
      <c r="B1160" s="10" t="s">
        <v>20</v>
      </c>
      <c r="C1160" s="2" t="s">
        <v>32</v>
      </c>
      <c r="D1160" s="3">
        <v>489</v>
      </c>
      <c r="E1160" s="3">
        <v>9502</v>
      </c>
      <c r="F1160" s="38">
        <v>0.5</v>
      </c>
      <c r="G1160" s="42">
        <v>670</v>
      </c>
      <c r="H1160" s="45">
        <v>1502</v>
      </c>
      <c r="I1160" s="53">
        <f t="shared" si="137"/>
        <v>-416</v>
      </c>
      <c r="J1160" s="30">
        <v>0</v>
      </c>
      <c r="K1160" s="45"/>
      <c r="L1160" s="56">
        <f t="shared" si="138"/>
        <v>0</v>
      </c>
      <c r="M1160" s="8">
        <f t="shared" si="139"/>
        <v>-416</v>
      </c>
      <c r="N1160" s="35">
        <v>0</v>
      </c>
      <c r="O1160" s="25">
        <f t="shared" si="136"/>
        <v>0</v>
      </c>
      <c r="P1160" s="30">
        <v>0</v>
      </c>
      <c r="R1160" s="50">
        <f t="shared" si="140"/>
        <v>0</v>
      </c>
      <c r="S1160" s="4">
        <v>0</v>
      </c>
      <c r="T1160" s="5">
        <f t="shared" si="141"/>
        <v>0</v>
      </c>
      <c r="U1160" s="14">
        <f t="shared" si="142"/>
        <v>0</v>
      </c>
    </row>
    <row r="1161" spans="1:21" ht="15.75" x14ac:dyDescent="0.25">
      <c r="A1161" s="6" t="s">
        <v>4</v>
      </c>
      <c r="B1161" s="10" t="s">
        <v>20</v>
      </c>
      <c r="C1161" s="2" t="s">
        <v>37</v>
      </c>
      <c r="D1161" s="3">
        <v>489</v>
      </c>
      <c r="E1161" s="3">
        <v>9502</v>
      </c>
      <c r="F1161" s="38">
        <v>0</v>
      </c>
      <c r="G1161" s="42">
        <v>670</v>
      </c>
      <c r="H1161" s="45">
        <v>1502</v>
      </c>
      <c r="I1161" s="53">
        <f t="shared" si="137"/>
        <v>0</v>
      </c>
      <c r="J1161" s="30">
        <v>0</v>
      </c>
      <c r="K1161" s="45"/>
      <c r="L1161" s="56">
        <f t="shared" si="138"/>
        <v>0</v>
      </c>
      <c r="M1161" s="8">
        <f t="shared" si="139"/>
        <v>0</v>
      </c>
      <c r="N1161" s="35">
        <v>2.1499999999999999E-4</v>
      </c>
      <c r="O1161" s="25">
        <f t="shared" si="136"/>
        <v>0</v>
      </c>
      <c r="P1161" s="30">
        <v>0</v>
      </c>
      <c r="R1161" s="50">
        <f t="shared" si="140"/>
        <v>0</v>
      </c>
      <c r="S1161" s="4">
        <v>2.41E-4</v>
      </c>
      <c r="T1161" s="5">
        <f t="shared" si="141"/>
        <v>0</v>
      </c>
      <c r="U1161" s="14">
        <f t="shared" si="142"/>
        <v>0</v>
      </c>
    </row>
    <row r="1162" spans="1:21" ht="15.75" x14ac:dyDescent="0.25">
      <c r="A1162" s="6" t="s">
        <v>4</v>
      </c>
      <c r="B1162" s="10" t="s">
        <v>20</v>
      </c>
      <c r="C1162" s="2" t="s">
        <v>38</v>
      </c>
      <c r="D1162" s="3">
        <v>489</v>
      </c>
      <c r="E1162" s="3">
        <v>9502</v>
      </c>
      <c r="F1162" s="38">
        <v>0</v>
      </c>
      <c r="G1162" s="42">
        <v>670</v>
      </c>
      <c r="H1162" s="45">
        <v>1502</v>
      </c>
      <c r="I1162" s="53">
        <f t="shared" si="137"/>
        <v>0</v>
      </c>
      <c r="J1162" s="30">
        <v>0</v>
      </c>
      <c r="K1162" s="45"/>
      <c r="L1162" s="56">
        <f t="shared" si="138"/>
        <v>0</v>
      </c>
      <c r="M1162" s="8">
        <f t="shared" si="139"/>
        <v>0</v>
      </c>
      <c r="N1162" s="35">
        <v>4.8000000000000001E-5</v>
      </c>
      <c r="O1162" s="25">
        <f t="shared" si="136"/>
        <v>0</v>
      </c>
      <c r="P1162" s="30">
        <v>0</v>
      </c>
      <c r="R1162" s="50">
        <f t="shared" si="140"/>
        <v>0</v>
      </c>
      <c r="S1162" s="4">
        <v>5.7000000000000003E-5</v>
      </c>
      <c r="T1162" s="5">
        <f t="shared" si="141"/>
        <v>0</v>
      </c>
      <c r="U1162" s="14">
        <f t="shared" si="142"/>
        <v>0</v>
      </c>
    </row>
    <row r="1163" spans="1:21" ht="15.75" x14ac:dyDescent="0.25">
      <c r="A1163" s="6" t="s">
        <v>4</v>
      </c>
      <c r="B1163" s="10" t="s">
        <v>20</v>
      </c>
      <c r="C1163" s="2" t="s">
        <v>20</v>
      </c>
      <c r="D1163" s="3">
        <v>489</v>
      </c>
      <c r="E1163" s="3">
        <v>9502</v>
      </c>
      <c r="F1163" s="38">
        <v>0.75</v>
      </c>
      <c r="G1163" s="42">
        <v>670</v>
      </c>
      <c r="H1163" s="45">
        <v>1502</v>
      </c>
      <c r="I1163" s="53">
        <f t="shared" si="137"/>
        <v>-624</v>
      </c>
      <c r="J1163" s="30">
        <v>0</v>
      </c>
      <c r="K1163" s="45"/>
      <c r="L1163" s="56">
        <f t="shared" si="138"/>
        <v>0</v>
      </c>
      <c r="M1163" s="8">
        <f t="shared" si="139"/>
        <v>-624</v>
      </c>
      <c r="N1163" s="35">
        <v>0</v>
      </c>
      <c r="O1163" s="25">
        <f t="shared" si="136"/>
        <v>0</v>
      </c>
      <c r="P1163" s="30">
        <v>0</v>
      </c>
      <c r="R1163" s="50">
        <f t="shared" si="140"/>
        <v>0</v>
      </c>
      <c r="S1163" s="4">
        <v>0</v>
      </c>
      <c r="T1163" s="5">
        <f t="shared" si="141"/>
        <v>0</v>
      </c>
      <c r="U1163" s="14">
        <f t="shared" si="142"/>
        <v>0</v>
      </c>
    </row>
    <row r="1164" spans="1:21" ht="15.75" x14ac:dyDescent="0.25">
      <c r="A1164" s="6" t="s">
        <v>4</v>
      </c>
      <c r="B1164" s="10" t="s">
        <v>20</v>
      </c>
      <c r="C1164" s="2" t="s">
        <v>36</v>
      </c>
      <c r="D1164" s="3">
        <v>489</v>
      </c>
      <c r="E1164" s="3">
        <v>9502</v>
      </c>
      <c r="F1164" s="38">
        <v>0</v>
      </c>
      <c r="G1164" s="42">
        <v>670</v>
      </c>
      <c r="H1164" s="45">
        <v>1502</v>
      </c>
      <c r="I1164" s="53">
        <f t="shared" si="137"/>
        <v>0</v>
      </c>
      <c r="J1164" s="30">
        <v>0</v>
      </c>
      <c r="K1164" s="45"/>
      <c r="L1164" s="56">
        <f t="shared" si="138"/>
        <v>0</v>
      </c>
      <c r="M1164" s="8">
        <f t="shared" si="139"/>
        <v>0</v>
      </c>
      <c r="N1164" s="35">
        <v>0</v>
      </c>
      <c r="O1164" s="25">
        <f t="shared" si="136"/>
        <v>0</v>
      </c>
      <c r="P1164" s="30">
        <v>0</v>
      </c>
      <c r="R1164" s="50">
        <f t="shared" si="140"/>
        <v>0</v>
      </c>
      <c r="S1164" s="4">
        <v>0</v>
      </c>
      <c r="T1164" s="5">
        <f t="shared" si="141"/>
        <v>0</v>
      </c>
      <c r="U1164" s="14">
        <f t="shared" si="142"/>
        <v>0</v>
      </c>
    </row>
    <row r="1165" spans="1:21" ht="15.75" x14ac:dyDescent="0.25">
      <c r="A1165" s="6" t="s">
        <v>4</v>
      </c>
      <c r="B1165" s="10" t="s">
        <v>20</v>
      </c>
      <c r="C1165" s="2" t="s">
        <v>33</v>
      </c>
      <c r="D1165" s="3">
        <v>489</v>
      </c>
      <c r="E1165" s="3">
        <v>9502</v>
      </c>
      <c r="F1165" s="38">
        <v>0.5</v>
      </c>
      <c r="G1165" s="42">
        <v>670</v>
      </c>
      <c r="H1165" s="45">
        <v>1502</v>
      </c>
      <c r="I1165" s="53">
        <f t="shared" si="137"/>
        <v>-416</v>
      </c>
      <c r="J1165" s="30">
        <v>0</v>
      </c>
      <c r="K1165" s="45"/>
      <c r="L1165" s="56">
        <f t="shared" si="138"/>
        <v>0</v>
      </c>
      <c r="M1165" s="8">
        <f t="shared" si="139"/>
        <v>-416</v>
      </c>
      <c r="N1165" s="35">
        <v>6.6000000000000005E-5</v>
      </c>
      <c r="O1165" s="25">
        <f t="shared" si="136"/>
        <v>-2.7456000000000001E-2</v>
      </c>
      <c r="P1165" s="30">
        <v>0</v>
      </c>
      <c r="R1165" s="50">
        <f t="shared" si="140"/>
        <v>0</v>
      </c>
      <c r="S1165" s="4">
        <v>6.2000000000000003E-5</v>
      </c>
      <c r="T1165" s="5">
        <f t="shared" si="141"/>
        <v>0</v>
      </c>
      <c r="U1165" s="14">
        <f t="shared" si="142"/>
        <v>-2.7456000000000001E-2</v>
      </c>
    </row>
    <row r="1166" spans="1:21" ht="15.75" x14ac:dyDescent="0.25">
      <c r="A1166" s="6" t="s">
        <v>4</v>
      </c>
      <c r="B1166" s="10" t="s">
        <v>20</v>
      </c>
      <c r="C1166" s="2" t="s">
        <v>187</v>
      </c>
      <c r="D1166" s="3">
        <v>489</v>
      </c>
      <c r="E1166" s="3">
        <v>9502</v>
      </c>
      <c r="F1166" s="38">
        <v>0.75</v>
      </c>
      <c r="G1166" s="42">
        <v>670</v>
      </c>
      <c r="H1166" s="45">
        <v>1502</v>
      </c>
      <c r="I1166" s="53">
        <f t="shared" si="137"/>
        <v>-624</v>
      </c>
      <c r="J1166" s="30">
        <v>0</v>
      </c>
      <c r="K1166" s="45"/>
      <c r="L1166" s="56">
        <f t="shared" si="138"/>
        <v>0</v>
      </c>
      <c r="M1166" s="8">
        <f t="shared" si="139"/>
        <v>-624</v>
      </c>
      <c r="N1166" s="35">
        <v>4.6E-5</v>
      </c>
      <c r="O1166" s="25">
        <f t="shared" si="136"/>
        <v>-2.8704E-2</v>
      </c>
      <c r="P1166" s="30">
        <v>0</v>
      </c>
      <c r="R1166" s="50">
        <f t="shared" si="140"/>
        <v>0</v>
      </c>
      <c r="S1166" s="4">
        <v>2.5999999999999998E-5</v>
      </c>
      <c r="T1166" s="5">
        <f t="shared" si="141"/>
        <v>0</v>
      </c>
      <c r="U1166" s="14">
        <f t="shared" si="142"/>
        <v>-2.8704E-2</v>
      </c>
    </row>
    <row r="1167" spans="1:21" ht="15.75" x14ac:dyDescent="0.25">
      <c r="A1167" s="6" t="s">
        <v>4</v>
      </c>
      <c r="B1167" s="10" t="s">
        <v>20</v>
      </c>
      <c r="C1167" s="2" t="s">
        <v>64</v>
      </c>
      <c r="D1167" s="3">
        <v>490</v>
      </c>
      <c r="E1167" s="3">
        <v>9503</v>
      </c>
      <c r="F1167" s="38">
        <v>0.75</v>
      </c>
      <c r="G1167" s="42">
        <v>2139040</v>
      </c>
      <c r="H1167" s="45">
        <v>546645</v>
      </c>
      <c r="I1167" s="53">
        <f t="shared" si="137"/>
        <v>1194296.25</v>
      </c>
      <c r="J1167" s="30">
        <v>0</v>
      </c>
      <c r="K1167" s="45"/>
      <c r="L1167" s="56">
        <f t="shared" si="138"/>
        <v>0</v>
      </c>
      <c r="M1167" s="8">
        <f t="shared" si="139"/>
        <v>1194296.25</v>
      </c>
      <c r="N1167" s="35">
        <v>1.4239999999999999E-3</v>
      </c>
      <c r="O1167" s="25">
        <f t="shared" si="136"/>
        <v>1700.67786</v>
      </c>
      <c r="P1167" s="30">
        <v>6629433</v>
      </c>
      <c r="Q1167" s="45">
        <v>195681</v>
      </c>
      <c r="R1167" s="50">
        <f t="shared" si="140"/>
        <v>4825314</v>
      </c>
      <c r="S1167" s="4">
        <v>1.72E-3</v>
      </c>
      <c r="T1167" s="5">
        <f t="shared" si="141"/>
        <v>8299.5400800000007</v>
      </c>
      <c r="U1167" s="14">
        <f t="shared" si="142"/>
        <v>10000.21794</v>
      </c>
    </row>
    <row r="1168" spans="1:21" ht="15.75" x14ac:dyDescent="0.25">
      <c r="A1168" s="6" t="s">
        <v>4</v>
      </c>
      <c r="B1168" s="10" t="s">
        <v>20</v>
      </c>
      <c r="C1168" s="2" t="s">
        <v>65</v>
      </c>
      <c r="D1168" s="3">
        <v>490</v>
      </c>
      <c r="E1168" s="3">
        <v>9503</v>
      </c>
      <c r="F1168" s="38">
        <v>0.75</v>
      </c>
      <c r="G1168" s="42">
        <v>2139040</v>
      </c>
      <c r="H1168" s="45">
        <v>546645</v>
      </c>
      <c r="I1168" s="53">
        <f t="shared" si="137"/>
        <v>1194296.25</v>
      </c>
      <c r="J1168" s="30">
        <v>0</v>
      </c>
      <c r="K1168" s="45"/>
      <c r="L1168" s="56">
        <f t="shared" si="138"/>
        <v>0</v>
      </c>
      <c r="M1168" s="8">
        <f t="shared" si="139"/>
        <v>1194296.25</v>
      </c>
      <c r="N1168" s="35">
        <v>1.4100000000000001E-4</v>
      </c>
      <c r="O1168" s="25">
        <f t="shared" si="136"/>
        <v>168.39577125000002</v>
      </c>
      <c r="P1168" s="30">
        <v>6629433</v>
      </c>
      <c r="Q1168" s="45">
        <v>195681</v>
      </c>
      <c r="R1168" s="50">
        <f t="shared" si="140"/>
        <v>4825314</v>
      </c>
      <c r="S1168" s="4">
        <v>1.85E-4</v>
      </c>
      <c r="T1168" s="5">
        <f t="shared" si="141"/>
        <v>892.68308999999999</v>
      </c>
      <c r="U1168" s="14">
        <f t="shared" si="142"/>
        <v>1061.07886125</v>
      </c>
    </row>
    <row r="1169" spans="1:21" ht="15.75" x14ac:dyDescent="0.25">
      <c r="A1169" s="6" t="s">
        <v>4</v>
      </c>
      <c r="B1169" s="10" t="s">
        <v>20</v>
      </c>
      <c r="C1169" s="2" t="s">
        <v>66</v>
      </c>
      <c r="D1169" s="3">
        <v>490</v>
      </c>
      <c r="E1169" s="3">
        <v>9503</v>
      </c>
      <c r="F1169" s="38">
        <v>0.75</v>
      </c>
      <c r="G1169" s="42">
        <v>2139040</v>
      </c>
      <c r="H1169" s="45">
        <v>546645</v>
      </c>
      <c r="I1169" s="53">
        <f t="shared" si="137"/>
        <v>1194296.25</v>
      </c>
      <c r="J1169" s="30">
        <v>0</v>
      </c>
      <c r="K1169" s="45"/>
      <c r="L1169" s="56">
        <f t="shared" si="138"/>
        <v>0</v>
      </c>
      <c r="M1169" s="8">
        <f t="shared" si="139"/>
        <v>1194296.25</v>
      </c>
      <c r="N1169" s="35">
        <v>4.7399999999999997E-4</v>
      </c>
      <c r="O1169" s="25">
        <f t="shared" ref="O1169:O1211" si="143">M1169*N1169</f>
        <v>566.09642250000002</v>
      </c>
      <c r="P1169" s="30">
        <v>6629433</v>
      </c>
      <c r="Q1169" s="45">
        <v>195681</v>
      </c>
      <c r="R1169" s="50">
        <f t="shared" si="140"/>
        <v>4825314</v>
      </c>
      <c r="S1169" s="4">
        <v>4.5800000000000002E-4</v>
      </c>
      <c r="T1169" s="5">
        <f t="shared" si="141"/>
        <v>2209.9938120000002</v>
      </c>
      <c r="U1169" s="14">
        <f t="shared" si="142"/>
        <v>2776.0902345000004</v>
      </c>
    </row>
    <row r="1170" spans="1:21" ht="15.75" x14ac:dyDescent="0.25">
      <c r="A1170" s="6" t="s">
        <v>4</v>
      </c>
      <c r="B1170" s="10" t="s">
        <v>20</v>
      </c>
      <c r="C1170" s="2" t="s">
        <v>78</v>
      </c>
      <c r="D1170" s="3">
        <v>490</v>
      </c>
      <c r="E1170" s="3">
        <v>9503</v>
      </c>
      <c r="F1170" s="38">
        <v>0.5</v>
      </c>
      <c r="G1170" s="42">
        <v>2139040</v>
      </c>
      <c r="H1170" s="45">
        <v>546645</v>
      </c>
      <c r="I1170" s="53">
        <f t="shared" si="137"/>
        <v>796197.5</v>
      </c>
      <c r="J1170" s="30">
        <v>0</v>
      </c>
      <c r="K1170" s="45"/>
      <c r="L1170" s="56">
        <f t="shared" si="138"/>
        <v>0</v>
      </c>
      <c r="M1170" s="8">
        <f t="shared" si="139"/>
        <v>796197.5</v>
      </c>
      <c r="N1170" s="35">
        <v>5.4999999999999997E-3</v>
      </c>
      <c r="O1170" s="25">
        <f t="shared" si="143"/>
        <v>4379.0862499999994</v>
      </c>
      <c r="P1170" s="30">
        <v>6629433</v>
      </c>
      <c r="Q1170" s="45">
        <v>195681</v>
      </c>
      <c r="R1170" s="50">
        <f t="shared" si="140"/>
        <v>3216876</v>
      </c>
      <c r="S1170" s="4">
        <v>5.8060000000000004E-3</v>
      </c>
      <c r="T1170" s="5">
        <f t="shared" si="141"/>
        <v>18677.182056000001</v>
      </c>
      <c r="U1170" s="14">
        <f t="shared" si="142"/>
        <v>23056.268306000002</v>
      </c>
    </row>
    <row r="1171" spans="1:21" ht="15.75" x14ac:dyDescent="0.25">
      <c r="A1171" s="6" t="s">
        <v>4</v>
      </c>
      <c r="B1171" s="10" t="s">
        <v>20</v>
      </c>
      <c r="C1171" s="2" t="s">
        <v>67</v>
      </c>
      <c r="D1171" s="3">
        <v>490</v>
      </c>
      <c r="E1171" s="3">
        <v>9503</v>
      </c>
      <c r="F1171" s="38">
        <v>0.5</v>
      </c>
      <c r="G1171" s="42">
        <v>2139040</v>
      </c>
      <c r="H1171" s="45">
        <v>546645</v>
      </c>
      <c r="I1171" s="53">
        <f t="shared" si="137"/>
        <v>796197.5</v>
      </c>
      <c r="J1171" s="30">
        <v>0</v>
      </c>
      <c r="K1171" s="45"/>
      <c r="L1171" s="56">
        <f t="shared" si="138"/>
        <v>0</v>
      </c>
      <c r="M1171" s="8">
        <f t="shared" si="139"/>
        <v>796197.5</v>
      </c>
      <c r="N1171" s="35">
        <v>0</v>
      </c>
      <c r="O1171" s="25">
        <f t="shared" si="143"/>
        <v>0</v>
      </c>
      <c r="P1171" s="30">
        <v>6629433</v>
      </c>
      <c r="Q1171" s="45">
        <v>195681</v>
      </c>
      <c r="R1171" s="50">
        <f t="shared" si="140"/>
        <v>3216876</v>
      </c>
      <c r="S1171" s="4">
        <v>0</v>
      </c>
      <c r="T1171" s="5">
        <f t="shared" si="141"/>
        <v>0</v>
      </c>
      <c r="U1171" s="14">
        <f t="shared" si="142"/>
        <v>0</v>
      </c>
    </row>
    <row r="1172" spans="1:21" ht="15.75" x14ac:dyDescent="0.25">
      <c r="A1172" s="6" t="s">
        <v>4</v>
      </c>
      <c r="B1172" s="10" t="s">
        <v>20</v>
      </c>
      <c r="C1172" s="2" t="s">
        <v>68</v>
      </c>
      <c r="D1172" s="3">
        <v>490</v>
      </c>
      <c r="E1172" s="3">
        <v>9503</v>
      </c>
      <c r="F1172" s="38">
        <v>0</v>
      </c>
      <c r="G1172" s="42">
        <v>2139040</v>
      </c>
      <c r="H1172" s="45">
        <v>546645</v>
      </c>
      <c r="I1172" s="53">
        <f t="shared" si="137"/>
        <v>0</v>
      </c>
      <c r="J1172" s="30">
        <v>0</v>
      </c>
      <c r="K1172" s="45"/>
      <c r="L1172" s="56">
        <f t="shared" si="138"/>
        <v>0</v>
      </c>
      <c r="M1172" s="8">
        <f t="shared" si="139"/>
        <v>0</v>
      </c>
      <c r="N1172" s="35">
        <v>8.3999999999999995E-5</v>
      </c>
      <c r="O1172" s="25">
        <f t="shared" si="143"/>
        <v>0</v>
      </c>
      <c r="P1172" s="30">
        <v>6629433</v>
      </c>
      <c r="Q1172" s="45">
        <v>195681</v>
      </c>
      <c r="R1172" s="50">
        <f t="shared" si="140"/>
        <v>0</v>
      </c>
      <c r="S1172" s="4">
        <v>9.3999999999999994E-5</v>
      </c>
      <c r="T1172" s="5">
        <f t="shared" si="141"/>
        <v>0</v>
      </c>
      <c r="U1172" s="14">
        <f t="shared" si="142"/>
        <v>0</v>
      </c>
    </row>
    <row r="1173" spans="1:21" ht="15.75" x14ac:dyDescent="0.25">
      <c r="A1173" s="6" t="s">
        <v>4</v>
      </c>
      <c r="B1173" s="10" t="s">
        <v>20</v>
      </c>
      <c r="C1173" s="2" t="s">
        <v>69</v>
      </c>
      <c r="D1173" s="3">
        <v>490</v>
      </c>
      <c r="E1173" s="3">
        <v>9503</v>
      </c>
      <c r="F1173" s="38">
        <v>0</v>
      </c>
      <c r="G1173" s="42">
        <v>2139040</v>
      </c>
      <c r="H1173" s="45">
        <v>546645</v>
      </c>
      <c r="I1173" s="53">
        <f t="shared" si="137"/>
        <v>0</v>
      </c>
      <c r="J1173" s="30">
        <v>0</v>
      </c>
      <c r="K1173" s="45"/>
      <c r="L1173" s="56">
        <f t="shared" si="138"/>
        <v>0</v>
      </c>
      <c r="M1173" s="8">
        <f t="shared" si="139"/>
        <v>0</v>
      </c>
      <c r="N1173" s="35">
        <v>1.3200000000000001E-4</v>
      </c>
      <c r="O1173" s="25">
        <f t="shared" si="143"/>
        <v>0</v>
      </c>
      <c r="P1173" s="30">
        <v>6629433</v>
      </c>
      <c r="Q1173" s="45">
        <v>195681</v>
      </c>
      <c r="R1173" s="50">
        <f t="shared" si="140"/>
        <v>0</v>
      </c>
      <c r="S1173" s="4">
        <v>1.46E-4</v>
      </c>
      <c r="T1173" s="5">
        <f t="shared" si="141"/>
        <v>0</v>
      </c>
      <c r="U1173" s="14">
        <f t="shared" si="142"/>
        <v>0</v>
      </c>
    </row>
    <row r="1174" spans="1:21" ht="15.75" x14ac:dyDescent="0.25">
      <c r="A1174" s="6" t="s">
        <v>4</v>
      </c>
      <c r="B1174" s="10" t="s">
        <v>20</v>
      </c>
      <c r="C1174" s="2" t="s">
        <v>71</v>
      </c>
      <c r="D1174" s="3">
        <v>490</v>
      </c>
      <c r="E1174" s="3">
        <v>9503</v>
      </c>
      <c r="F1174" s="38">
        <v>0.75</v>
      </c>
      <c r="G1174" s="42">
        <v>2139040</v>
      </c>
      <c r="H1174" s="45">
        <v>546645</v>
      </c>
      <c r="I1174" s="53">
        <f t="shared" si="137"/>
        <v>1194296.25</v>
      </c>
      <c r="J1174" s="30">
        <v>0</v>
      </c>
      <c r="K1174" s="45"/>
      <c r="L1174" s="56">
        <f t="shared" si="138"/>
        <v>0</v>
      </c>
      <c r="M1174" s="8">
        <f t="shared" si="139"/>
        <v>1194296.25</v>
      </c>
      <c r="N1174" s="35">
        <v>8.2000000000000001E-5</v>
      </c>
      <c r="O1174" s="25">
        <f t="shared" si="143"/>
        <v>97.932292500000003</v>
      </c>
      <c r="P1174" s="30">
        <v>6629433</v>
      </c>
      <c r="Q1174" s="45">
        <v>195681</v>
      </c>
      <c r="R1174" s="50">
        <f t="shared" si="140"/>
        <v>4825314</v>
      </c>
      <c r="S1174" s="4">
        <v>9.2E-5</v>
      </c>
      <c r="T1174" s="5">
        <f t="shared" si="141"/>
        <v>443.92888799999997</v>
      </c>
      <c r="U1174" s="14">
        <f t="shared" si="142"/>
        <v>541.86118049999993</v>
      </c>
    </row>
    <row r="1175" spans="1:21" ht="15.75" x14ac:dyDescent="0.25">
      <c r="A1175" s="6" t="s">
        <v>4</v>
      </c>
      <c r="B1175" s="10" t="s">
        <v>20</v>
      </c>
      <c r="C1175" s="2" t="s">
        <v>84</v>
      </c>
      <c r="D1175" s="3">
        <v>490</v>
      </c>
      <c r="E1175" s="3">
        <v>9503</v>
      </c>
      <c r="F1175" s="38">
        <v>0.75</v>
      </c>
      <c r="G1175" s="42">
        <v>2139040</v>
      </c>
      <c r="H1175" s="45">
        <v>546645</v>
      </c>
      <c r="I1175" s="53">
        <f t="shared" si="137"/>
        <v>1194296.25</v>
      </c>
      <c r="J1175" s="30">
        <v>0</v>
      </c>
      <c r="K1175" s="45"/>
      <c r="L1175" s="56">
        <f t="shared" si="138"/>
        <v>0</v>
      </c>
      <c r="M1175" s="8">
        <f t="shared" si="139"/>
        <v>1194296.25</v>
      </c>
      <c r="N1175" s="35">
        <v>0</v>
      </c>
      <c r="O1175" s="25">
        <f t="shared" si="143"/>
        <v>0</v>
      </c>
      <c r="P1175" s="30">
        <v>6629433</v>
      </c>
      <c r="Q1175" s="45">
        <v>195681</v>
      </c>
      <c r="R1175" s="50">
        <f t="shared" si="140"/>
        <v>4825314</v>
      </c>
      <c r="S1175" s="4">
        <v>0</v>
      </c>
      <c r="T1175" s="5">
        <f t="shared" si="141"/>
        <v>0</v>
      </c>
      <c r="U1175" s="14">
        <f t="shared" si="142"/>
        <v>0</v>
      </c>
    </row>
    <row r="1176" spans="1:21" ht="15.75" x14ac:dyDescent="0.25">
      <c r="A1176" s="6" t="s">
        <v>4</v>
      </c>
      <c r="B1176" s="10" t="s">
        <v>20</v>
      </c>
      <c r="C1176" s="2" t="s">
        <v>194</v>
      </c>
      <c r="D1176" s="3">
        <v>490</v>
      </c>
      <c r="E1176" s="3">
        <v>9503</v>
      </c>
      <c r="F1176" s="38">
        <v>0</v>
      </c>
      <c r="G1176" s="42">
        <v>2139040</v>
      </c>
      <c r="H1176" s="45">
        <v>546645</v>
      </c>
      <c r="I1176" s="53">
        <f t="shared" si="137"/>
        <v>0</v>
      </c>
      <c r="J1176" s="30">
        <v>0</v>
      </c>
      <c r="K1176" s="45"/>
      <c r="L1176" s="56">
        <f t="shared" si="138"/>
        <v>0</v>
      </c>
      <c r="M1176" s="8">
        <f t="shared" si="139"/>
        <v>0</v>
      </c>
      <c r="N1176" s="35">
        <v>3.0200000000000002E-4</v>
      </c>
      <c r="O1176" s="25">
        <f t="shared" si="143"/>
        <v>0</v>
      </c>
      <c r="P1176" s="30">
        <v>6629433</v>
      </c>
      <c r="Q1176" s="45">
        <v>195681</v>
      </c>
      <c r="R1176" s="50">
        <f t="shared" si="140"/>
        <v>0</v>
      </c>
      <c r="S1176" s="4">
        <v>3.0699999999999998E-4</v>
      </c>
      <c r="T1176" s="5">
        <f t="shared" si="141"/>
        <v>0</v>
      </c>
      <c r="U1176" s="14">
        <f t="shared" si="142"/>
        <v>0</v>
      </c>
    </row>
    <row r="1177" spans="1:21" ht="15.75" x14ac:dyDescent="0.25">
      <c r="A1177" s="6" t="s">
        <v>4</v>
      </c>
      <c r="B1177" s="10" t="s">
        <v>20</v>
      </c>
      <c r="C1177" s="2" t="s">
        <v>72</v>
      </c>
      <c r="D1177" s="3">
        <v>490</v>
      </c>
      <c r="E1177" s="3">
        <v>9503</v>
      </c>
      <c r="F1177" s="38">
        <v>0.75</v>
      </c>
      <c r="G1177" s="42">
        <v>2139040</v>
      </c>
      <c r="H1177" s="45">
        <v>546645</v>
      </c>
      <c r="I1177" s="53">
        <f t="shared" si="137"/>
        <v>1194296.25</v>
      </c>
      <c r="J1177" s="30">
        <v>0</v>
      </c>
      <c r="K1177" s="45"/>
      <c r="L1177" s="56">
        <f t="shared" si="138"/>
        <v>0</v>
      </c>
      <c r="M1177" s="8">
        <f t="shared" si="139"/>
        <v>1194296.25</v>
      </c>
      <c r="N1177" s="35">
        <v>1.36E-4</v>
      </c>
      <c r="O1177" s="25">
        <f t="shared" si="143"/>
        <v>162.42428999999998</v>
      </c>
      <c r="P1177" s="30">
        <v>6629433</v>
      </c>
      <c r="Q1177" s="45">
        <v>195681</v>
      </c>
      <c r="R1177" s="50">
        <f t="shared" si="140"/>
        <v>4825314</v>
      </c>
      <c r="S1177" s="4">
        <v>1.35E-4</v>
      </c>
      <c r="T1177" s="5">
        <f t="shared" si="141"/>
        <v>651.41738999999995</v>
      </c>
      <c r="U1177" s="14">
        <f t="shared" si="142"/>
        <v>813.84168</v>
      </c>
    </row>
    <row r="1178" spans="1:21" ht="15.75" x14ac:dyDescent="0.25">
      <c r="A1178" s="6" t="s">
        <v>4</v>
      </c>
      <c r="B1178" s="10" t="s">
        <v>20</v>
      </c>
      <c r="C1178" s="2" t="s">
        <v>85</v>
      </c>
      <c r="D1178" s="3">
        <v>490</v>
      </c>
      <c r="E1178" s="3">
        <v>9503</v>
      </c>
      <c r="F1178" s="38">
        <v>0</v>
      </c>
      <c r="G1178" s="42">
        <v>2139040</v>
      </c>
      <c r="H1178" s="45">
        <v>546645</v>
      </c>
      <c r="I1178" s="53">
        <f t="shared" si="137"/>
        <v>0</v>
      </c>
      <c r="J1178" s="30">
        <v>0</v>
      </c>
      <c r="K1178" s="45"/>
      <c r="L1178" s="56">
        <f t="shared" si="138"/>
        <v>0</v>
      </c>
      <c r="M1178" s="8">
        <f t="shared" si="139"/>
        <v>0</v>
      </c>
      <c r="N1178" s="35">
        <v>1.2210000000000001E-3</v>
      </c>
      <c r="O1178" s="25">
        <f t="shared" si="143"/>
        <v>0</v>
      </c>
      <c r="P1178" s="30">
        <v>6629433</v>
      </c>
      <c r="Q1178" s="45">
        <v>195681</v>
      </c>
      <c r="R1178" s="50">
        <f t="shared" si="140"/>
        <v>0</v>
      </c>
      <c r="S1178" s="4">
        <v>1.3780000000000001E-3</v>
      </c>
      <c r="T1178" s="5">
        <f t="shared" si="141"/>
        <v>0</v>
      </c>
      <c r="U1178" s="14">
        <f t="shared" si="142"/>
        <v>0</v>
      </c>
    </row>
    <row r="1179" spans="1:21" ht="15.75" x14ac:dyDescent="0.25">
      <c r="A1179" s="6" t="s">
        <v>4</v>
      </c>
      <c r="B1179" s="10" t="s">
        <v>20</v>
      </c>
      <c r="C1179" s="2" t="s">
        <v>73</v>
      </c>
      <c r="D1179" s="3">
        <v>490</v>
      </c>
      <c r="E1179" s="3">
        <v>9503</v>
      </c>
      <c r="F1179" s="38">
        <v>0</v>
      </c>
      <c r="G1179" s="42">
        <v>2139040</v>
      </c>
      <c r="H1179" s="45">
        <v>546645</v>
      </c>
      <c r="I1179" s="53">
        <f t="shared" si="137"/>
        <v>0</v>
      </c>
      <c r="J1179" s="30">
        <v>0</v>
      </c>
      <c r="K1179" s="45"/>
      <c r="L1179" s="56">
        <f t="shared" si="138"/>
        <v>0</v>
      </c>
      <c r="M1179" s="8">
        <f t="shared" si="139"/>
        <v>0</v>
      </c>
      <c r="N1179" s="35">
        <v>1.2E-5</v>
      </c>
      <c r="O1179" s="25">
        <f t="shared" si="143"/>
        <v>0</v>
      </c>
      <c r="P1179" s="30">
        <v>6629433</v>
      </c>
      <c r="Q1179" s="45">
        <v>195681</v>
      </c>
      <c r="R1179" s="50">
        <f t="shared" si="140"/>
        <v>0</v>
      </c>
      <c r="S1179" s="4">
        <v>1.2E-5</v>
      </c>
      <c r="T1179" s="5">
        <f t="shared" si="141"/>
        <v>0</v>
      </c>
      <c r="U1179" s="14">
        <f t="shared" si="142"/>
        <v>0</v>
      </c>
    </row>
    <row r="1180" spans="1:21" ht="15.75" x14ac:dyDescent="0.25">
      <c r="A1180" s="6" t="s">
        <v>4</v>
      </c>
      <c r="B1180" s="10" t="s">
        <v>20</v>
      </c>
      <c r="C1180" s="2" t="s">
        <v>74</v>
      </c>
      <c r="D1180" s="3">
        <v>490</v>
      </c>
      <c r="E1180" s="3">
        <v>9503</v>
      </c>
      <c r="F1180" s="38">
        <v>0</v>
      </c>
      <c r="G1180" s="42">
        <v>2139040</v>
      </c>
      <c r="H1180" s="45">
        <v>546645</v>
      </c>
      <c r="I1180" s="53">
        <f t="shared" si="137"/>
        <v>0</v>
      </c>
      <c r="J1180" s="30">
        <v>0</v>
      </c>
      <c r="K1180" s="45"/>
      <c r="L1180" s="56">
        <f t="shared" si="138"/>
        <v>0</v>
      </c>
      <c r="M1180" s="8">
        <f t="shared" si="139"/>
        <v>0</v>
      </c>
      <c r="N1180" s="35">
        <v>2.14E-4</v>
      </c>
      <c r="O1180" s="25">
        <f t="shared" si="143"/>
        <v>0</v>
      </c>
      <c r="P1180" s="30">
        <v>6629433</v>
      </c>
      <c r="Q1180" s="45">
        <v>195681</v>
      </c>
      <c r="R1180" s="50">
        <f t="shared" si="140"/>
        <v>0</v>
      </c>
      <c r="S1180" s="4">
        <v>2.4000000000000001E-4</v>
      </c>
      <c r="T1180" s="5">
        <f t="shared" si="141"/>
        <v>0</v>
      </c>
      <c r="U1180" s="14">
        <f t="shared" si="142"/>
        <v>0</v>
      </c>
    </row>
    <row r="1181" spans="1:21" ht="15.75" x14ac:dyDescent="0.25">
      <c r="A1181" s="6" t="s">
        <v>4</v>
      </c>
      <c r="B1181" s="10" t="s">
        <v>20</v>
      </c>
      <c r="C1181" s="2" t="s">
        <v>87</v>
      </c>
      <c r="D1181" s="3">
        <v>490</v>
      </c>
      <c r="E1181" s="3">
        <v>9503</v>
      </c>
      <c r="F1181" s="38">
        <v>0</v>
      </c>
      <c r="G1181" s="42">
        <v>2139040</v>
      </c>
      <c r="H1181" s="45">
        <v>546645</v>
      </c>
      <c r="I1181" s="53">
        <f t="shared" si="137"/>
        <v>0</v>
      </c>
      <c r="J1181" s="30">
        <v>0</v>
      </c>
      <c r="K1181" s="45"/>
      <c r="L1181" s="56">
        <f t="shared" si="138"/>
        <v>0</v>
      </c>
      <c r="M1181" s="8">
        <f t="shared" si="139"/>
        <v>0</v>
      </c>
      <c r="N1181" s="35">
        <v>2.2000000000000001E-4</v>
      </c>
      <c r="O1181" s="25">
        <f t="shared" si="143"/>
        <v>0</v>
      </c>
      <c r="P1181" s="30">
        <v>6629433</v>
      </c>
      <c r="Q1181" s="45">
        <v>195681</v>
      </c>
      <c r="R1181" s="50">
        <f t="shared" si="140"/>
        <v>0</v>
      </c>
      <c r="S1181" s="4">
        <v>2.4699999999999999E-4</v>
      </c>
      <c r="T1181" s="5">
        <f t="shared" si="141"/>
        <v>0</v>
      </c>
      <c r="U1181" s="14">
        <f t="shared" si="142"/>
        <v>0</v>
      </c>
    </row>
    <row r="1182" spans="1:21" ht="15.75" x14ac:dyDescent="0.25">
      <c r="A1182" s="6" t="s">
        <v>4</v>
      </c>
      <c r="B1182" s="10" t="s">
        <v>20</v>
      </c>
      <c r="C1182" s="2" t="s">
        <v>32</v>
      </c>
      <c r="D1182" s="3">
        <v>490</v>
      </c>
      <c r="E1182" s="3">
        <v>9503</v>
      </c>
      <c r="F1182" s="38">
        <v>0.5</v>
      </c>
      <c r="G1182" s="42">
        <v>2139040</v>
      </c>
      <c r="H1182" s="45">
        <v>546645</v>
      </c>
      <c r="I1182" s="53">
        <f t="shared" si="137"/>
        <v>796197.5</v>
      </c>
      <c r="J1182" s="30">
        <v>0</v>
      </c>
      <c r="K1182" s="45"/>
      <c r="L1182" s="56">
        <f t="shared" si="138"/>
        <v>0</v>
      </c>
      <c r="M1182" s="8">
        <f t="shared" si="139"/>
        <v>796197.5</v>
      </c>
      <c r="N1182" s="35">
        <v>0</v>
      </c>
      <c r="O1182" s="25">
        <f t="shared" si="143"/>
        <v>0</v>
      </c>
      <c r="P1182" s="30">
        <v>6629433</v>
      </c>
      <c r="Q1182" s="45">
        <v>195681</v>
      </c>
      <c r="R1182" s="50">
        <f t="shared" si="140"/>
        <v>3216876</v>
      </c>
      <c r="S1182" s="4">
        <v>0</v>
      </c>
      <c r="T1182" s="5">
        <f t="shared" si="141"/>
        <v>0</v>
      </c>
      <c r="U1182" s="14">
        <f t="shared" si="142"/>
        <v>0</v>
      </c>
    </row>
    <row r="1183" spans="1:21" ht="15.75" x14ac:dyDescent="0.25">
      <c r="A1183" s="6" t="s">
        <v>4</v>
      </c>
      <c r="B1183" s="10" t="s">
        <v>20</v>
      </c>
      <c r="C1183" s="2" t="s">
        <v>37</v>
      </c>
      <c r="D1183" s="3">
        <v>490</v>
      </c>
      <c r="E1183" s="3">
        <v>9503</v>
      </c>
      <c r="F1183" s="38">
        <v>0</v>
      </c>
      <c r="G1183" s="42">
        <v>2139040</v>
      </c>
      <c r="H1183" s="45">
        <v>546645</v>
      </c>
      <c r="I1183" s="53">
        <f t="shared" si="137"/>
        <v>0</v>
      </c>
      <c r="J1183" s="30">
        <v>0</v>
      </c>
      <c r="K1183" s="45"/>
      <c r="L1183" s="56">
        <f t="shared" si="138"/>
        <v>0</v>
      </c>
      <c r="M1183" s="8">
        <f t="shared" si="139"/>
        <v>0</v>
      </c>
      <c r="N1183" s="35">
        <v>2.1499999999999999E-4</v>
      </c>
      <c r="O1183" s="25">
        <f t="shared" si="143"/>
        <v>0</v>
      </c>
      <c r="P1183" s="30">
        <v>6629433</v>
      </c>
      <c r="Q1183" s="45">
        <v>195681</v>
      </c>
      <c r="R1183" s="50">
        <f t="shared" si="140"/>
        <v>0</v>
      </c>
      <c r="S1183" s="4">
        <v>2.41E-4</v>
      </c>
      <c r="T1183" s="5">
        <f t="shared" si="141"/>
        <v>0</v>
      </c>
      <c r="U1183" s="14">
        <f t="shared" si="142"/>
        <v>0</v>
      </c>
    </row>
    <row r="1184" spans="1:21" ht="15.75" x14ac:dyDescent="0.25">
      <c r="A1184" s="6" t="s">
        <v>4</v>
      </c>
      <c r="B1184" s="10" t="s">
        <v>20</v>
      </c>
      <c r="C1184" s="2" t="s">
        <v>38</v>
      </c>
      <c r="D1184" s="3">
        <v>490</v>
      </c>
      <c r="E1184" s="3">
        <v>9503</v>
      </c>
      <c r="F1184" s="38">
        <v>0</v>
      </c>
      <c r="G1184" s="42">
        <v>2139040</v>
      </c>
      <c r="H1184" s="45">
        <v>546645</v>
      </c>
      <c r="I1184" s="53">
        <f t="shared" si="137"/>
        <v>0</v>
      </c>
      <c r="J1184" s="30">
        <v>0</v>
      </c>
      <c r="K1184" s="45"/>
      <c r="L1184" s="56">
        <f t="shared" si="138"/>
        <v>0</v>
      </c>
      <c r="M1184" s="8">
        <f t="shared" si="139"/>
        <v>0</v>
      </c>
      <c r="N1184" s="35">
        <v>4.8000000000000001E-5</v>
      </c>
      <c r="O1184" s="25">
        <f t="shared" si="143"/>
        <v>0</v>
      </c>
      <c r="P1184" s="30">
        <v>6629433</v>
      </c>
      <c r="Q1184" s="45">
        <v>195681</v>
      </c>
      <c r="R1184" s="50">
        <f t="shared" si="140"/>
        <v>0</v>
      </c>
      <c r="S1184" s="4">
        <v>5.7000000000000003E-5</v>
      </c>
      <c r="T1184" s="5">
        <f t="shared" si="141"/>
        <v>0</v>
      </c>
      <c r="U1184" s="14">
        <f t="shared" si="142"/>
        <v>0</v>
      </c>
    </row>
    <row r="1185" spans="1:21" ht="15.75" x14ac:dyDescent="0.25">
      <c r="A1185" s="6" t="s">
        <v>4</v>
      </c>
      <c r="B1185" s="10" t="s">
        <v>20</v>
      </c>
      <c r="C1185" s="2" t="s">
        <v>20</v>
      </c>
      <c r="D1185" s="3">
        <v>490</v>
      </c>
      <c r="E1185" s="3">
        <v>9503</v>
      </c>
      <c r="F1185" s="38">
        <v>0</v>
      </c>
      <c r="G1185" s="42">
        <v>2139040</v>
      </c>
      <c r="H1185" s="45">
        <v>546645</v>
      </c>
      <c r="I1185" s="53">
        <f t="shared" si="137"/>
        <v>0</v>
      </c>
      <c r="J1185" s="30">
        <v>0</v>
      </c>
      <c r="K1185" s="45"/>
      <c r="L1185" s="56">
        <f t="shared" si="138"/>
        <v>0</v>
      </c>
      <c r="M1185" s="8">
        <f t="shared" si="139"/>
        <v>0</v>
      </c>
      <c r="N1185" s="35">
        <v>0</v>
      </c>
      <c r="O1185" s="25">
        <f t="shared" si="143"/>
        <v>0</v>
      </c>
      <c r="P1185" s="30">
        <v>6629433</v>
      </c>
      <c r="Q1185" s="45">
        <v>195681</v>
      </c>
      <c r="R1185" s="50">
        <f t="shared" si="140"/>
        <v>0</v>
      </c>
      <c r="S1185" s="4">
        <v>0</v>
      </c>
      <c r="T1185" s="5">
        <f t="shared" si="141"/>
        <v>0</v>
      </c>
      <c r="U1185" s="14">
        <f t="shared" si="142"/>
        <v>0</v>
      </c>
    </row>
    <row r="1186" spans="1:21" ht="15.75" x14ac:dyDescent="0.25">
      <c r="A1186" s="6" t="s">
        <v>4</v>
      </c>
      <c r="B1186" s="10" t="s">
        <v>20</v>
      </c>
      <c r="C1186" s="2" t="s">
        <v>36</v>
      </c>
      <c r="D1186" s="3">
        <v>490</v>
      </c>
      <c r="E1186" s="3">
        <v>9503</v>
      </c>
      <c r="F1186" s="38">
        <v>0</v>
      </c>
      <c r="G1186" s="42">
        <v>2139040</v>
      </c>
      <c r="H1186" s="45">
        <v>546645</v>
      </c>
      <c r="I1186" s="53">
        <f t="shared" si="137"/>
        <v>0</v>
      </c>
      <c r="J1186" s="30">
        <v>0</v>
      </c>
      <c r="K1186" s="45"/>
      <c r="L1186" s="56">
        <f t="shared" si="138"/>
        <v>0</v>
      </c>
      <c r="M1186" s="8">
        <f t="shared" si="139"/>
        <v>0</v>
      </c>
      <c r="N1186" s="35">
        <v>0</v>
      </c>
      <c r="O1186" s="25">
        <f t="shared" si="143"/>
        <v>0</v>
      </c>
      <c r="P1186" s="30">
        <v>6629433</v>
      </c>
      <c r="Q1186" s="45">
        <v>195681</v>
      </c>
      <c r="R1186" s="50">
        <f t="shared" si="140"/>
        <v>0</v>
      </c>
      <c r="S1186" s="4">
        <v>0</v>
      </c>
      <c r="T1186" s="5">
        <f t="shared" si="141"/>
        <v>0</v>
      </c>
      <c r="U1186" s="14">
        <f t="shared" si="142"/>
        <v>0</v>
      </c>
    </row>
    <row r="1187" spans="1:21" ht="15.75" x14ac:dyDescent="0.25">
      <c r="A1187" s="6" t="s">
        <v>4</v>
      </c>
      <c r="B1187" s="10" t="s">
        <v>20</v>
      </c>
      <c r="C1187" s="2" t="s">
        <v>33</v>
      </c>
      <c r="D1187" s="3">
        <v>490</v>
      </c>
      <c r="E1187" s="3">
        <v>9503</v>
      </c>
      <c r="F1187" s="38">
        <v>0.5</v>
      </c>
      <c r="G1187" s="42">
        <v>2139040</v>
      </c>
      <c r="H1187" s="45">
        <v>546645</v>
      </c>
      <c r="I1187" s="53">
        <f t="shared" si="137"/>
        <v>796197.5</v>
      </c>
      <c r="J1187" s="30">
        <v>0</v>
      </c>
      <c r="K1187" s="45"/>
      <c r="L1187" s="56">
        <f t="shared" si="138"/>
        <v>0</v>
      </c>
      <c r="M1187" s="8">
        <f t="shared" si="139"/>
        <v>796197.5</v>
      </c>
      <c r="N1187" s="35">
        <v>6.6000000000000005E-5</v>
      </c>
      <c r="O1187" s="25">
        <f t="shared" si="143"/>
        <v>52.549035000000003</v>
      </c>
      <c r="P1187" s="30">
        <v>6629433</v>
      </c>
      <c r="Q1187" s="45">
        <v>195681</v>
      </c>
      <c r="R1187" s="50">
        <f t="shared" si="140"/>
        <v>3216876</v>
      </c>
      <c r="S1187" s="4">
        <v>6.2000000000000003E-5</v>
      </c>
      <c r="T1187" s="5">
        <f t="shared" si="141"/>
        <v>199.44631200000001</v>
      </c>
      <c r="U1187" s="14">
        <f t="shared" si="142"/>
        <v>251.99534700000001</v>
      </c>
    </row>
    <row r="1188" spans="1:21" ht="15.75" x14ac:dyDescent="0.25">
      <c r="A1188" s="6" t="s">
        <v>4</v>
      </c>
      <c r="B1188" s="10" t="s">
        <v>20</v>
      </c>
      <c r="C1188" s="2" t="s">
        <v>187</v>
      </c>
      <c r="D1188" s="3">
        <v>490</v>
      </c>
      <c r="E1188" s="3">
        <v>9503</v>
      </c>
      <c r="F1188" s="38">
        <v>0.75</v>
      </c>
      <c r="G1188" s="42">
        <v>2139040</v>
      </c>
      <c r="H1188" s="45">
        <v>546645</v>
      </c>
      <c r="I1188" s="53">
        <f t="shared" si="137"/>
        <v>1194296.25</v>
      </c>
      <c r="J1188" s="30">
        <v>0</v>
      </c>
      <c r="K1188" s="45"/>
      <c r="L1188" s="56">
        <f t="shared" si="138"/>
        <v>0</v>
      </c>
      <c r="M1188" s="8">
        <f t="shared" si="139"/>
        <v>1194296.25</v>
      </c>
      <c r="N1188" s="35">
        <v>4.6E-5</v>
      </c>
      <c r="O1188" s="25">
        <f t="shared" si="143"/>
        <v>54.937627499999998</v>
      </c>
      <c r="P1188" s="30">
        <v>6629433</v>
      </c>
      <c r="Q1188" s="45">
        <v>195681</v>
      </c>
      <c r="R1188" s="50">
        <f t="shared" si="140"/>
        <v>4825314</v>
      </c>
      <c r="S1188" s="4">
        <v>2.5999999999999998E-5</v>
      </c>
      <c r="T1188" s="5">
        <f t="shared" si="141"/>
        <v>125.458164</v>
      </c>
      <c r="U1188" s="14">
        <f t="shared" si="142"/>
        <v>180.3957915</v>
      </c>
    </row>
    <row r="1189" spans="1:21" ht="15.75" x14ac:dyDescent="0.25">
      <c r="A1189" s="6" t="s">
        <v>4</v>
      </c>
      <c r="B1189" s="10" t="s">
        <v>20</v>
      </c>
      <c r="C1189" s="2" t="s">
        <v>64</v>
      </c>
      <c r="D1189" s="3">
        <v>491</v>
      </c>
      <c r="E1189" s="3">
        <v>9504</v>
      </c>
      <c r="F1189" s="38">
        <v>0.75</v>
      </c>
      <c r="G1189" s="42">
        <v>114389450</v>
      </c>
      <c r="H1189" s="45">
        <v>5874</v>
      </c>
      <c r="I1189" s="53">
        <f t="shared" si="137"/>
        <v>85787682</v>
      </c>
      <c r="J1189" s="30">
        <v>0</v>
      </c>
      <c r="K1189" s="46"/>
      <c r="L1189" s="56">
        <f t="shared" si="138"/>
        <v>0</v>
      </c>
      <c r="M1189" s="8">
        <f t="shared" si="139"/>
        <v>85787682</v>
      </c>
      <c r="N1189" s="35">
        <v>1.4239999999999999E-3</v>
      </c>
      <c r="O1189" s="25">
        <f t="shared" si="143"/>
        <v>122161.659168</v>
      </c>
      <c r="P1189" s="30">
        <v>0</v>
      </c>
      <c r="Q1189" s="45"/>
      <c r="R1189" s="50">
        <f t="shared" si="140"/>
        <v>0</v>
      </c>
      <c r="S1189" s="4">
        <v>1.72E-3</v>
      </c>
      <c r="T1189" s="5">
        <f t="shared" si="141"/>
        <v>0</v>
      </c>
      <c r="U1189" s="14">
        <f t="shared" si="142"/>
        <v>122161.659168</v>
      </c>
    </row>
    <row r="1190" spans="1:21" ht="15.75" x14ac:dyDescent="0.25">
      <c r="A1190" s="6" t="s">
        <v>4</v>
      </c>
      <c r="B1190" s="10" t="s">
        <v>20</v>
      </c>
      <c r="C1190" s="2" t="s">
        <v>65</v>
      </c>
      <c r="D1190" s="3">
        <v>491</v>
      </c>
      <c r="E1190" s="3">
        <v>9504</v>
      </c>
      <c r="F1190" s="38">
        <v>0.75</v>
      </c>
      <c r="G1190" s="42">
        <v>114389450</v>
      </c>
      <c r="H1190" s="45">
        <v>5874</v>
      </c>
      <c r="I1190" s="53">
        <f t="shared" si="137"/>
        <v>85787682</v>
      </c>
      <c r="J1190" s="30">
        <v>0</v>
      </c>
      <c r="K1190" s="46"/>
      <c r="L1190" s="56">
        <f t="shared" si="138"/>
        <v>0</v>
      </c>
      <c r="M1190" s="8">
        <f t="shared" si="139"/>
        <v>85787682</v>
      </c>
      <c r="N1190" s="35">
        <v>1.4100000000000001E-4</v>
      </c>
      <c r="O1190" s="25">
        <f t="shared" si="143"/>
        <v>12096.063162</v>
      </c>
      <c r="P1190" s="30">
        <v>0</v>
      </c>
      <c r="Q1190" s="45"/>
      <c r="R1190" s="50">
        <f t="shared" si="140"/>
        <v>0</v>
      </c>
      <c r="S1190" s="4">
        <v>1.85E-4</v>
      </c>
      <c r="T1190" s="5">
        <f t="shared" si="141"/>
        <v>0</v>
      </c>
      <c r="U1190" s="14">
        <f t="shared" si="142"/>
        <v>12096.063162</v>
      </c>
    </row>
    <row r="1191" spans="1:21" ht="15.75" x14ac:dyDescent="0.25">
      <c r="A1191" s="6" t="s">
        <v>4</v>
      </c>
      <c r="B1191" s="10" t="s">
        <v>20</v>
      </c>
      <c r="C1191" s="2" t="s">
        <v>66</v>
      </c>
      <c r="D1191" s="3">
        <v>491</v>
      </c>
      <c r="E1191" s="3">
        <v>9504</v>
      </c>
      <c r="F1191" s="38">
        <v>0.75</v>
      </c>
      <c r="G1191" s="42">
        <v>114389450</v>
      </c>
      <c r="H1191" s="45">
        <v>5874</v>
      </c>
      <c r="I1191" s="53">
        <f t="shared" si="137"/>
        <v>85787682</v>
      </c>
      <c r="J1191" s="30">
        <v>0</v>
      </c>
      <c r="K1191" s="46"/>
      <c r="L1191" s="56">
        <f t="shared" si="138"/>
        <v>0</v>
      </c>
      <c r="M1191" s="8">
        <f t="shared" si="139"/>
        <v>85787682</v>
      </c>
      <c r="N1191" s="35">
        <v>4.7399999999999997E-4</v>
      </c>
      <c r="O1191" s="25">
        <f t="shared" si="143"/>
        <v>40663.361268000001</v>
      </c>
      <c r="P1191" s="30">
        <v>0</v>
      </c>
      <c r="Q1191" s="45"/>
      <c r="R1191" s="50">
        <f t="shared" si="140"/>
        <v>0</v>
      </c>
      <c r="S1191" s="4">
        <v>4.5800000000000002E-4</v>
      </c>
      <c r="T1191" s="5">
        <f t="shared" si="141"/>
        <v>0</v>
      </c>
      <c r="U1191" s="14">
        <f t="shared" si="142"/>
        <v>40663.361268000001</v>
      </c>
    </row>
    <row r="1192" spans="1:21" ht="15.75" x14ac:dyDescent="0.25">
      <c r="A1192" s="6" t="s">
        <v>4</v>
      </c>
      <c r="B1192" s="10" t="s">
        <v>20</v>
      </c>
      <c r="C1192" s="2" t="s">
        <v>78</v>
      </c>
      <c r="D1192" s="3">
        <v>491</v>
      </c>
      <c r="E1192" s="3">
        <v>9504</v>
      </c>
      <c r="F1192" s="38">
        <v>0.5</v>
      </c>
      <c r="G1192" s="42">
        <v>114389450</v>
      </c>
      <c r="H1192" s="45">
        <v>5874</v>
      </c>
      <c r="I1192" s="53">
        <f t="shared" si="137"/>
        <v>57191788</v>
      </c>
      <c r="J1192" s="30">
        <v>0</v>
      </c>
      <c r="K1192" s="46"/>
      <c r="L1192" s="56">
        <f t="shared" si="138"/>
        <v>0</v>
      </c>
      <c r="M1192" s="8">
        <f t="shared" si="139"/>
        <v>57191788</v>
      </c>
      <c r="N1192" s="35">
        <v>5.4999999999999997E-3</v>
      </c>
      <c r="O1192" s="25">
        <f t="shared" si="143"/>
        <v>314554.83399999997</v>
      </c>
      <c r="P1192" s="30">
        <v>0</v>
      </c>
      <c r="Q1192" s="45"/>
      <c r="R1192" s="50">
        <f t="shared" si="140"/>
        <v>0</v>
      </c>
      <c r="S1192" s="4">
        <v>5.8060000000000004E-3</v>
      </c>
      <c r="T1192" s="5">
        <f t="shared" si="141"/>
        <v>0</v>
      </c>
      <c r="U1192" s="14">
        <f t="shared" si="142"/>
        <v>314554.83399999997</v>
      </c>
    </row>
    <row r="1193" spans="1:21" ht="15.75" x14ac:dyDescent="0.25">
      <c r="A1193" s="6" t="s">
        <v>4</v>
      </c>
      <c r="B1193" s="10" t="s">
        <v>20</v>
      </c>
      <c r="C1193" s="2" t="s">
        <v>67</v>
      </c>
      <c r="D1193" s="3">
        <v>491</v>
      </c>
      <c r="E1193" s="3">
        <v>9504</v>
      </c>
      <c r="F1193" s="38">
        <v>0.5</v>
      </c>
      <c r="G1193" s="42">
        <v>114389450</v>
      </c>
      <c r="H1193" s="45">
        <v>5874</v>
      </c>
      <c r="I1193" s="53">
        <f t="shared" si="137"/>
        <v>57191788</v>
      </c>
      <c r="J1193" s="30">
        <v>0</v>
      </c>
      <c r="K1193" s="46"/>
      <c r="L1193" s="56">
        <f t="shared" si="138"/>
        <v>0</v>
      </c>
      <c r="M1193" s="8">
        <f t="shared" si="139"/>
        <v>57191788</v>
      </c>
      <c r="N1193" s="35">
        <v>0</v>
      </c>
      <c r="O1193" s="25">
        <f t="shared" si="143"/>
        <v>0</v>
      </c>
      <c r="P1193" s="30">
        <v>0</v>
      </c>
      <c r="Q1193" s="45"/>
      <c r="R1193" s="50">
        <f t="shared" si="140"/>
        <v>0</v>
      </c>
      <c r="S1193" s="4">
        <v>0</v>
      </c>
      <c r="T1193" s="5">
        <f t="shared" si="141"/>
        <v>0</v>
      </c>
      <c r="U1193" s="14">
        <f t="shared" si="142"/>
        <v>0</v>
      </c>
    </row>
    <row r="1194" spans="1:21" ht="15.75" x14ac:dyDescent="0.25">
      <c r="A1194" s="6" t="s">
        <v>4</v>
      </c>
      <c r="B1194" s="10" t="s">
        <v>20</v>
      </c>
      <c r="C1194" s="2" t="s">
        <v>68</v>
      </c>
      <c r="D1194" s="3">
        <v>491</v>
      </c>
      <c r="E1194" s="3">
        <v>9504</v>
      </c>
      <c r="F1194" s="38">
        <v>0</v>
      </c>
      <c r="G1194" s="42">
        <v>114389450</v>
      </c>
      <c r="H1194" s="45">
        <v>5874</v>
      </c>
      <c r="I1194" s="53">
        <f t="shared" si="137"/>
        <v>0</v>
      </c>
      <c r="J1194" s="30">
        <v>0</v>
      </c>
      <c r="K1194" s="46"/>
      <c r="L1194" s="56">
        <f t="shared" si="138"/>
        <v>0</v>
      </c>
      <c r="M1194" s="8">
        <f t="shared" si="139"/>
        <v>0</v>
      </c>
      <c r="N1194" s="35">
        <v>8.3999999999999995E-5</v>
      </c>
      <c r="O1194" s="25">
        <f t="shared" si="143"/>
        <v>0</v>
      </c>
      <c r="P1194" s="30">
        <v>0</v>
      </c>
      <c r="Q1194" s="45"/>
      <c r="R1194" s="50">
        <f t="shared" si="140"/>
        <v>0</v>
      </c>
      <c r="S1194" s="4">
        <v>9.3999999999999994E-5</v>
      </c>
      <c r="T1194" s="5">
        <f t="shared" si="141"/>
        <v>0</v>
      </c>
      <c r="U1194" s="14">
        <f t="shared" si="142"/>
        <v>0</v>
      </c>
    </row>
    <row r="1195" spans="1:21" ht="15.75" x14ac:dyDescent="0.25">
      <c r="A1195" s="6" t="s">
        <v>4</v>
      </c>
      <c r="B1195" s="10" t="s">
        <v>20</v>
      </c>
      <c r="C1195" s="2" t="s">
        <v>69</v>
      </c>
      <c r="D1195" s="3">
        <v>491</v>
      </c>
      <c r="E1195" s="3">
        <v>9504</v>
      </c>
      <c r="F1195" s="38">
        <v>0</v>
      </c>
      <c r="G1195" s="42">
        <v>114389450</v>
      </c>
      <c r="H1195" s="45">
        <v>5874</v>
      </c>
      <c r="I1195" s="53">
        <f t="shared" si="137"/>
        <v>0</v>
      </c>
      <c r="J1195" s="30">
        <v>0</v>
      </c>
      <c r="K1195" s="46"/>
      <c r="L1195" s="56">
        <f t="shared" si="138"/>
        <v>0</v>
      </c>
      <c r="M1195" s="8">
        <f t="shared" si="139"/>
        <v>0</v>
      </c>
      <c r="N1195" s="35">
        <v>1.3200000000000001E-4</v>
      </c>
      <c r="O1195" s="25">
        <f t="shared" si="143"/>
        <v>0</v>
      </c>
      <c r="P1195" s="30">
        <v>0</v>
      </c>
      <c r="Q1195" s="45"/>
      <c r="R1195" s="50">
        <f t="shared" si="140"/>
        <v>0</v>
      </c>
      <c r="S1195" s="4">
        <v>1.46E-4</v>
      </c>
      <c r="T1195" s="5">
        <f t="shared" si="141"/>
        <v>0</v>
      </c>
      <c r="U1195" s="14">
        <f t="shared" si="142"/>
        <v>0</v>
      </c>
    </row>
    <row r="1196" spans="1:21" ht="15.75" x14ac:dyDescent="0.25">
      <c r="A1196" s="6" t="s">
        <v>4</v>
      </c>
      <c r="B1196" s="10" t="s">
        <v>20</v>
      </c>
      <c r="C1196" s="2" t="s">
        <v>86</v>
      </c>
      <c r="D1196" s="3">
        <v>491</v>
      </c>
      <c r="E1196" s="3">
        <v>9504</v>
      </c>
      <c r="F1196" s="38">
        <v>0</v>
      </c>
      <c r="G1196" s="42">
        <v>114389450</v>
      </c>
      <c r="H1196" s="45">
        <v>5874</v>
      </c>
      <c r="I1196" s="53">
        <f t="shared" si="137"/>
        <v>0</v>
      </c>
      <c r="J1196" s="30">
        <v>0</v>
      </c>
      <c r="K1196" s="46"/>
      <c r="L1196" s="56">
        <f t="shared" si="138"/>
        <v>0</v>
      </c>
      <c r="M1196" s="8">
        <f t="shared" si="139"/>
        <v>0</v>
      </c>
      <c r="N1196" s="35">
        <v>4.8999999999999998E-5</v>
      </c>
      <c r="O1196" s="25">
        <f t="shared" si="143"/>
        <v>0</v>
      </c>
      <c r="P1196" s="30">
        <v>0</v>
      </c>
      <c r="Q1196" s="45"/>
      <c r="R1196" s="50">
        <f t="shared" si="140"/>
        <v>0</v>
      </c>
      <c r="S1196" s="4">
        <v>5.5000000000000002E-5</v>
      </c>
      <c r="T1196" s="5">
        <f t="shared" si="141"/>
        <v>0</v>
      </c>
      <c r="U1196" s="14">
        <f t="shared" si="142"/>
        <v>0</v>
      </c>
    </row>
    <row r="1197" spans="1:21" ht="15.75" x14ac:dyDescent="0.25">
      <c r="A1197" s="6" t="s">
        <v>4</v>
      </c>
      <c r="B1197" s="10" t="s">
        <v>20</v>
      </c>
      <c r="C1197" s="2" t="s">
        <v>71</v>
      </c>
      <c r="D1197" s="3">
        <v>491</v>
      </c>
      <c r="E1197" s="3">
        <v>9504</v>
      </c>
      <c r="F1197" s="38">
        <v>0.75</v>
      </c>
      <c r="G1197" s="42">
        <v>114389450</v>
      </c>
      <c r="H1197" s="45">
        <v>5874</v>
      </c>
      <c r="I1197" s="53">
        <f t="shared" si="137"/>
        <v>85787682</v>
      </c>
      <c r="J1197" s="30">
        <v>0</v>
      </c>
      <c r="K1197" s="46"/>
      <c r="L1197" s="56">
        <f t="shared" si="138"/>
        <v>0</v>
      </c>
      <c r="M1197" s="8">
        <f t="shared" si="139"/>
        <v>85787682</v>
      </c>
      <c r="N1197" s="35">
        <v>8.2000000000000001E-5</v>
      </c>
      <c r="O1197" s="25">
        <f t="shared" si="143"/>
        <v>7034.5899239999999</v>
      </c>
      <c r="P1197" s="30">
        <v>0</v>
      </c>
      <c r="Q1197" s="45"/>
      <c r="R1197" s="50">
        <f t="shared" si="140"/>
        <v>0</v>
      </c>
      <c r="S1197" s="4">
        <v>9.2E-5</v>
      </c>
      <c r="T1197" s="5">
        <f t="shared" si="141"/>
        <v>0</v>
      </c>
      <c r="U1197" s="14">
        <f t="shared" si="142"/>
        <v>7034.5899239999999</v>
      </c>
    </row>
    <row r="1198" spans="1:21" ht="15.75" x14ac:dyDescent="0.25">
      <c r="A1198" s="6" t="s">
        <v>4</v>
      </c>
      <c r="B1198" s="10" t="s">
        <v>20</v>
      </c>
      <c r="C1198" s="2" t="s">
        <v>84</v>
      </c>
      <c r="D1198" s="3">
        <v>491</v>
      </c>
      <c r="E1198" s="3">
        <v>9504</v>
      </c>
      <c r="F1198" s="38">
        <v>0.75</v>
      </c>
      <c r="G1198" s="42">
        <v>114389450</v>
      </c>
      <c r="H1198" s="45">
        <v>5874</v>
      </c>
      <c r="I1198" s="53">
        <f t="shared" si="137"/>
        <v>85787682</v>
      </c>
      <c r="J1198" s="30">
        <v>0</v>
      </c>
      <c r="K1198" s="46"/>
      <c r="L1198" s="56">
        <f t="shared" si="138"/>
        <v>0</v>
      </c>
      <c r="M1198" s="8">
        <f t="shared" si="139"/>
        <v>85787682</v>
      </c>
      <c r="N1198" s="35">
        <v>0</v>
      </c>
      <c r="O1198" s="25">
        <f t="shared" si="143"/>
        <v>0</v>
      </c>
      <c r="P1198" s="30">
        <v>0</v>
      </c>
      <c r="Q1198" s="45"/>
      <c r="R1198" s="50">
        <f t="shared" si="140"/>
        <v>0</v>
      </c>
      <c r="S1198" s="4">
        <v>0</v>
      </c>
      <c r="T1198" s="5">
        <f t="shared" si="141"/>
        <v>0</v>
      </c>
      <c r="U1198" s="14">
        <f t="shared" si="142"/>
        <v>0</v>
      </c>
    </row>
    <row r="1199" spans="1:21" ht="15.75" x14ac:dyDescent="0.25">
      <c r="A1199" s="6" t="s">
        <v>4</v>
      </c>
      <c r="B1199" s="10" t="s">
        <v>20</v>
      </c>
      <c r="C1199" s="2" t="s">
        <v>194</v>
      </c>
      <c r="D1199" s="3">
        <v>491</v>
      </c>
      <c r="E1199" s="3">
        <v>9504</v>
      </c>
      <c r="F1199" s="38">
        <v>0</v>
      </c>
      <c r="G1199" s="42">
        <v>114389450</v>
      </c>
      <c r="H1199" s="45">
        <v>5874</v>
      </c>
      <c r="I1199" s="53">
        <f t="shared" si="137"/>
        <v>0</v>
      </c>
      <c r="J1199" s="30">
        <v>0</v>
      </c>
      <c r="K1199" s="46"/>
      <c r="L1199" s="56">
        <f t="shared" si="138"/>
        <v>0</v>
      </c>
      <c r="M1199" s="8">
        <f t="shared" si="139"/>
        <v>0</v>
      </c>
      <c r="N1199" s="35">
        <v>3.0200000000000002E-4</v>
      </c>
      <c r="O1199" s="25">
        <f t="shared" si="143"/>
        <v>0</v>
      </c>
      <c r="P1199" s="30">
        <v>0</v>
      </c>
      <c r="Q1199" s="45"/>
      <c r="R1199" s="50">
        <f t="shared" si="140"/>
        <v>0</v>
      </c>
      <c r="S1199" s="4">
        <v>3.0699999999999998E-4</v>
      </c>
      <c r="T1199" s="5">
        <f t="shared" si="141"/>
        <v>0</v>
      </c>
      <c r="U1199" s="14">
        <f t="shared" si="142"/>
        <v>0</v>
      </c>
    </row>
    <row r="1200" spans="1:21" ht="15.75" x14ac:dyDescent="0.25">
      <c r="A1200" s="6" t="s">
        <v>4</v>
      </c>
      <c r="B1200" s="10" t="s">
        <v>20</v>
      </c>
      <c r="C1200" s="2" t="s">
        <v>72</v>
      </c>
      <c r="D1200" s="3">
        <v>491</v>
      </c>
      <c r="E1200" s="3">
        <v>9504</v>
      </c>
      <c r="F1200" s="38">
        <v>0.75</v>
      </c>
      <c r="G1200" s="42">
        <v>114389450</v>
      </c>
      <c r="H1200" s="45">
        <v>5874</v>
      </c>
      <c r="I1200" s="53">
        <f t="shared" si="137"/>
        <v>85787682</v>
      </c>
      <c r="J1200" s="30">
        <v>0</v>
      </c>
      <c r="K1200" s="46"/>
      <c r="L1200" s="56">
        <f t="shared" si="138"/>
        <v>0</v>
      </c>
      <c r="M1200" s="8">
        <f t="shared" si="139"/>
        <v>85787682</v>
      </c>
      <c r="N1200" s="35">
        <v>1.36E-4</v>
      </c>
      <c r="O1200" s="25">
        <f t="shared" si="143"/>
        <v>11667.124752</v>
      </c>
      <c r="P1200" s="30">
        <v>0</v>
      </c>
      <c r="Q1200" s="45"/>
      <c r="R1200" s="50">
        <f t="shared" si="140"/>
        <v>0</v>
      </c>
      <c r="S1200" s="4">
        <v>1.35E-4</v>
      </c>
      <c r="T1200" s="5">
        <f t="shared" si="141"/>
        <v>0</v>
      </c>
      <c r="U1200" s="14">
        <f t="shared" si="142"/>
        <v>11667.124752</v>
      </c>
    </row>
    <row r="1201" spans="1:21" ht="15.75" x14ac:dyDescent="0.25">
      <c r="A1201" s="6" t="s">
        <v>4</v>
      </c>
      <c r="B1201" s="10" t="s">
        <v>20</v>
      </c>
      <c r="C1201" s="2" t="s">
        <v>85</v>
      </c>
      <c r="D1201" s="3">
        <v>491</v>
      </c>
      <c r="E1201" s="3">
        <v>9504</v>
      </c>
      <c r="F1201" s="38">
        <v>0</v>
      </c>
      <c r="G1201" s="42">
        <v>114389450</v>
      </c>
      <c r="H1201" s="45">
        <v>5874</v>
      </c>
      <c r="I1201" s="53">
        <f t="shared" si="137"/>
        <v>0</v>
      </c>
      <c r="J1201" s="30">
        <v>0</v>
      </c>
      <c r="K1201" s="46"/>
      <c r="L1201" s="56">
        <f t="shared" si="138"/>
        <v>0</v>
      </c>
      <c r="M1201" s="8">
        <f t="shared" si="139"/>
        <v>0</v>
      </c>
      <c r="N1201" s="35">
        <v>1.2210000000000001E-3</v>
      </c>
      <c r="O1201" s="25">
        <f t="shared" si="143"/>
        <v>0</v>
      </c>
      <c r="P1201" s="30">
        <v>0</v>
      </c>
      <c r="Q1201" s="45"/>
      <c r="R1201" s="50">
        <f t="shared" si="140"/>
        <v>0</v>
      </c>
      <c r="S1201" s="4">
        <v>1.3780000000000001E-3</v>
      </c>
      <c r="T1201" s="5">
        <f t="shared" si="141"/>
        <v>0</v>
      </c>
      <c r="U1201" s="14">
        <f t="shared" si="142"/>
        <v>0</v>
      </c>
    </row>
    <row r="1202" spans="1:21" ht="15.75" x14ac:dyDescent="0.25">
      <c r="A1202" s="6" t="s">
        <v>4</v>
      </c>
      <c r="B1202" s="10" t="s">
        <v>20</v>
      </c>
      <c r="C1202" s="2" t="s">
        <v>73</v>
      </c>
      <c r="D1202" s="3">
        <v>491</v>
      </c>
      <c r="E1202" s="3">
        <v>9504</v>
      </c>
      <c r="F1202" s="38">
        <v>0</v>
      </c>
      <c r="G1202" s="42">
        <v>114389450</v>
      </c>
      <c r="H1202" s="45">
        <v>5874</v>
      </c>
      <c r="I1202" s="53">
        <f t="shared" si="137"/>
        <v>0</v>
      </c>
      <c r="J1202" s="30">
        <v>0</v>
      </c>
      <c r="K1202" s="46"/>
      <c r="L1202" s="56">
        <f t="shared" si="138"/>
        <v>0</v>
      </c>
      <c r="M1202" s="8">
        <f t="shared" si="139"/>
        <v>0</v>
      </c>
      <c r="N1202" s="35">
        <v>1.2E-5</v>
      </c>
      <c r="O1202" s="25">
        <f t="shared" si="143"/>
        <v>0</v>
      </c>
      <c r="P1202" s="30">
        <v>0</v>
      </c>
      <c r="Q1202" s="45"/>
      <c r="R1202" s="50">
        <f t="shared" si="140"/>
        <v>0</v>
      </c>
      <c r="S1202" s="4">
        <v>1.2E-5</v>
      </c>
      <c r="T1202" s="5">
        <f t="shared" si="141"/>
        <v>0</v>
      </c>
      <c r="U1202" s="14">
        <f t="shared" si="142"/>
        <v>0</v>
      </c>
    </row>
    <row r="1203" spans="1:21" ht="15.75" x14ac:dyDescent="0.25">
      <c r="A1203" s="6" t="s">
        <v>4</v>
      </c>
      <c r="B1203" s="10" t="s">
        <v>20</v>
      </c>
      <c r="C1203" s="2" t="s">
        <v>74</v>
      </c>
      <c r="D1203" s="3">
        <v>491</v>
      </c>
      <c r="E1203" s="3">
        <v>9504</v>
      </c>
      <c r="F1203" s="38">
        <v>0</v>
      </c>
      <c r="G1203" s="42">
        <v>114389450</v>
      </c>
      <c r="H1203" s="45">
        <v>5874</v>
      </c>
      <c r="I1203" s="53">
        <f t="shared" si="137"/>
        <v>0</v>
      </c>
      <c r="J1203" s="30">
        <v>0</v>
      </c>
      <c r="K1203" s="46"/>
      <c r="L1203" s="56">
        <f t="shared" si="138"/>
        <v>0</v>
      </c>
      <c r="M1203" s="8">
        <f t="shared" si="139"/>
        <v>0</v>
      </c>
      <c r="N1203" s="35">
        <v>2.14E-4</v>
      </c>
      <c r="O1203" s="25">
        <f t="shared" si="143"/>
        <v>0</v>
      </c>
      <c r="P1203" s="30">
        <v>0</v>
      </c>
      <c r="Q1203" s="45"/>
      <c r="R1203" s="50">
        <f t="shared" si="140"/>
        <v>0</v>
      </c>
      <c r="S1203" s="4">
        <v>2.4000000000000001E-4</v>
      </c>
      <c r="T1203" s="5">
        <f t="shared" si="141"/>
        <v>0</v>
      </c>
      <c r="U1203" s="14">
        <f t="shared" si="142"/>
        <v>0</v>
      </c>
    </row>
    <row r="1204" spans="1:21" ht="15.75" x14ac:dyDescent="0.25">
      <c r="A1204" s="6" t="s">
        <v>4</v>
      </c>
      <c r="B1204" s="10" t="s">
        <v>20</v>
      </c>
      <c r="C1204" s="2" t="s">
        <v>87</v>
      </c>
      <c r="D1204" s="3">
        <v>491</v>
      </c>
      <c r="E1204" s="3">
        <v>9504</v>
      </c>
      <c r="F1204" s="38">
        <v>0</v>
      </c>
      <c r="G1204" s="42">
        <v>114389450</v>
      </c>
      <c r="H1204" s="45">
        <v>5874</v>
      </c>
      <c r="I1204" s="53">
        <f t="shared" si="137"/>
        <v>0</v>
      </c>
      <c r="J1204" s="30">
        <v>0</v>
      </c>
      <c r="K1204" s="46"/>
      <c r="L1204" s="56">
        <f t="shared" si="138"/>
        <v>0</v>
      </c>
      <c r="M1204" s="8">
        <f t="shared" si="139"/>
        <v>0</v>
      </c>
      <c r="N1204" s="35">
        <v>2.2000000000000001E-4</v>
      </c>
      <c r="O1204" s="25">
        <f t="shared" si="143"/>
        <v>0</v>
      </c>
      <c r="P1204" s="30">
        <v>0</v>
      </c>
      <c r="Q1204" s="45"/>
      <c r="R1204" s="50">
        <f t="shared" si="140"/>
        <v>0</v>
      </c>
      <c r="S1204" s="4">
        <v>2.4699999999999999E-4</v>
      </c>
      <c r="T1204" s="5">
        <f t="shared" si="141"/>
        <v>0</v>
      </c>
      <c r="U1204" s="14">
        <f t="shared" si="142"/>
        <v>0</v>
      </c>
    </row>
    <row r="1205" spans="1:21" ht="15.75" x14ac:dyDescent="0.25">
      <c r="A1205" s="6" t="s">
        <v>4</v>
      </c>
      <c r="B1205" s="10" t="s">
        <v>20</v>
      </c>
      <c r="C1205" s="2" t="s">
        <v>32</v>
      </c>
      <c r="D1205" s="3">
        <v>491</v>
      </c>
      <c r="E1205" s="3">
        <v>9504</v>
      </c>
      <c r="F1205" s="38">
        <v>0.5</v>
      </c>
      <c r="G1205" s="42">
        <v>114389450</v>
      </c>
      <c r="H1205" s="45">
        <v>5874</v>
      </c>
      <c r="I1205" s="53">
        <f t="shared" si="137"/>
        <v>57191788</v>
      </c>
      <c r="J1205" s="30">
        <v>0</v>
      </c>
      <c r="K1205" s="46"/>
      <c r="L1205" s="56">
        <f t="shared" si="138"/>
        <v>0</v>
      </c>
      <c r="M1205" s="8">
        <f t="shared" si="139"/>
        <v>57191788</v>
      </c>
      <c r="N1205" s="35">
        <v>0</v>
      </c>
      <c r="O1205" s="25">
        <f t="shared" si="143"/>
        <v>0</v>
      </c>
      <c r="P1205" s="30">
        <v>0</v>
      </c>
      <c r="Q1205" s="45"/>
      <c r="R1205" s="50">
        <f t="shared" si="140"/>
        <v>0</v>
      </c>
      <c r="S1205" s="4">
        <v>0</v>
      </c>
      <c r="T1205" s="5">
        <f t="shared" si="141"/>
        <v>0</v>
      </c>
      <c r="U1205" s="14">
        <f t="shared" si="142"/>
        <v>0</v>
      </c>
    </row>
    <row r="1206" spans="1:21" ht="15.75" x14ac:dyDescent="0.25">
      <c r="A1206" s="6" t="s">
        <v>4</v>
      </c>
      <c r="B1206" s="10" t="s">
        <v>20</v>
      </c>
      <c r="C1206" s="2" t="s">
        <v>37</v>
      </c>
      <c r="D1206" s="3">
        <v>491</v>
      </c>
      <c r="E1206" s="3">
        <v>9504</v>
      </c>
      <c r="F1206" s="38">
        <v>0</v>
      </c>
      <c r="G1206" s="42">
        <v>114389450</v>
      </c>
      <c r="H1206" s="45">
        <v>5874</v>
      </c>
      <c r="I1206" s="53">
        <f t="shared" si="137"/>
        <v>0</v>
      </c>
      <c r="J1206" s="30">
        <v>0</v>
      </c>
      <c r="K1206" s="46"/>
      <c r="L1206" s="56">
        <f t="shared" si="138"/>
        <v>0</v>
      </c>
      <c r="M1206" s="8">
        <f t="shared" si="139"/>
        <v>0</v>
      </c>
      <c r="N1206" s="35">
        <v>2.1499999999999999E-4</v>
      </c>
      <c r="O1206" s="25">
        <f t="shared" si="143"/>
        <v>0</v>
      </c>
      <c r="P1206" s="30">
        <v>0</v>
      </c>
      <c r="Q1206" s="45"/>
      <c r="R1206" s="50">
        <f t="shared" si="140"/>
        <v>0</v>
      </c>
      <c r="S1206" s="4">
        <v>2.41E-4</v>
      </c>
      <c r="T1206" s="5">
        <f t="shared" si="141"/>
        <v>0</v>
      </c>
      <c r="U1206" s="14">
        <f t="shared" si="142"/>
        <v>0</v>
      </c>
    </row>
    <row r="1207" spans="1:21" ht="15.75" x14ac:dyDescent="0.25">
      <c r="A1207" s="6" t="s">
        <v>4</v>
      </c>
      <c r="B1207" s="10" t="s">
        <v>20</v>
      </c>
      <c r="C1207" s="2" t="s">
        <v>38</v>
      </c>
      <c r="D1207" s="3">
        <v>491</v>
      </c>
      <c r="E1207" s="3">
        <v>9504</v>
      </c>
      <c r="F1207" s="38">
        <v>0</v>
      </c>
      <c r="G1207" s="42">
        <v>114389450</v>
      </c>
      <c r="H1207" s="45">
        <v>5874</v>
      </c>
      <c r="I1207" s="53">
        <f t="shared" si="137"/>
        <v>0</v>
      </c>
      <c r="J1207" s="30">
        <v>0</v>
      </c>
      <c r="K1207" s="46"/>
      <c r="L1207" s="56">
        <f t="shared" si="138"/>
        <v>0</v>
      </c>
      <c r="M1207" s="8">
        <f t="shared" si="139"/>
        <v>0</v>
      </c>
      <c r="N1207" s="35">
        <v>4.8000000000000001E-5</v>
      </c>
      <c r="O1207" s="25">
        <f t="shared" si="143"/>
        <v>0</v>
      </c>
      <c r="P1207" s="30">
        <v>0</v>
      </c>
      <c r="Q1207" s="45"/>
      <c r="R1207" s="50">
        <f t="shared" si="140"/>
        <v>0</v>
      </c>
      <c r="S1207" s="4">
        <v>5.7000000000000003E-5</v>
      </c>
      <c r="T1207" s="5">
        <f t="shared" si="141"/>
        <v>0</v>
      </c>
      <c r="U1207" s="14">
        <f t="shared" si="142"/>
        <v>0</v>
      </c>
    </row>
    <row r="1208" spans="1:21" ht="15.75" x14ac:dyDescent="0.25">
      <c r="A1208" s="6" t="s">
        <v>4</v>
      </c>
      <c r="B1208" s="10" t="s">
        <v>20</v>
      </c>
      <c r="C1208" s="2" t="s">
        <v>20</v>
      </c>
      <c r="D1208" s="3">
        <v>491</v>
      </c>
      <c r="E1208" s="3">
        <v>9504</v>
      </c>
      <c r="F1208" s="38">
        <v>0</v>
      </c>
      <c r="G1208" s="42">
        <v>114389450</v>
      </c>
      <c r="H1208" s="45">
        <v>5874</v>
      </c>
      <c r="I1208" s="53">
        <f t="shared" si="137"/>
        <v>0</v>
      </c>
      <c r="J1208" s="30">
        <v>0</v>
      </c>
      <c r="K1208" s="46"/>
      <c r="L1208" s="56">
        <f t="shared" si="138"/>
        <v>0</v>
      </c>
      <c r="M1208" s="8">
        <f t="shared" si="139"/>
        <v>0</v>
      </c>
      <c r="N1208" s="35">
        <v>0</v>
      </c>
      <c r="O1208" s="25">
        <f t="shared" si="143"/>
        <v>0</v>
      </c>
      <c r="P1208" s="30">
        <v>0</v>
      </c>
      <c r="Q1208" s="45"/>
      <c r="R1208" s="50">
        <f t="shared" si="140"/>
        <v>0</v>
      </c>
      <c r="S1208" s="4">
        <v>0</v>
      </c>
      <c r="T1208" s="5">
        <f t="shared" si="141"/>
        <v>0</v>
      </c>
      <c r="U1208" s="14">
        <f t="shared" si="142"/>
        <v>0</v>
      </c>
    </row>
    <row r="1209" spans="1:21" ht="15.75" x14ac:dyDescent="0.25">
      <c r="A1209" s="6" t="s">
        <v>4</v>
      </c>
      <c r="B1209" s="10" t="s">
        <v>20</v>
      </c>
      <c r="C1209" s="2" t="s">
        <v>36</v>
      </c>
      <c r="D1209" s="3">
        <v>491</v>
      </c>
      <c r="E1209" s="3">
        <v>9504</v>
      </c>
      <c r="F1209" s="38">
        <v>0</v>
      </c>
      <c r="G1209" s="42">
        <v>114389450</v>
      </c>
      <c r="H1209" s="45">
        <v>5874</v>
      </c>
      <c r="I1209" s="53">
        <f t="shared" si="137"/>
        <v>0</v>
      </c>
      <c r="J1209" s="30">
        <v>0</v>
      </c>
      <c r="K1209" s="46"/>
      <c r="L1209" s="56">
        <f t="shared" si="138"/>
        <v>0</v>
      </c>
      <c r="M1209" s="8">
        <f t="shared" si="139"/>
        <v>0</v>
      </c>
      <c r="N1209" s="35">
        <v>0</v>
      </c>
      <c r="O1209" s="25">
        <f t="shared" si="143"/>
        <v>0</v>
      </c>
      <c r="P1209" s="30">
        <v>0</v>
      </c>
      <c r="Q1209" s="45"/>
      <c r="R1209" s="50">
        <f t="shared" si="140"/>
        <v>0</v>
      </c>
      <c r="S1209" s="4">
        <v>0</v>
      </c>
      <c r="T1209" s="5">
        <f t="shared" si="141"/>
        <v>0</v>
      </c>
      <c r="U1209" s="14">
        <f t="shared" si="142"/>
        <v>0</v>
      </c>
    </row>
    <row r="1210" spans="1:21" ht="15.75" x14ac:dyDescent="0.25">
      <c r="A1210" s="6" t="s">
        <v>4</v>
      </c>
      <c r="B1210" s="10" t="s">
        <v>20</v>
      </c>
      <c r="C1210" s="2" t="s">
        <v>33</v>
      </c>
      <c r="D1210" s="3">
        <v>491</v>
      </c>
      <c r="E1210" s="3">
        <v>9504</v>
      </c>
      <c r="F1210" s="38">
        <v>0.5</v>
      </c>
      <c r="G1210" s="42">
        <v>114389450</v>
      </c>
      <c r="H1210" s="45">
        <v>5874</v>
      </c>
      <c r="I1210" s="53">
        <f t="shared" si="137"/>
        <v>57191788</v>
      </c>
      <c r="J1210" s="30">
        <v>0</v>
      </c>
      <c r="K1210" s="46"/>
      <c r="L1210" s="56">
        <f t="shared" si="138"/>
        <v>0</v>
      </c>
      <c r="M1210" s="8">
        <f t="shared" si="139"/>
        <v>57191788</v>
      </c>
      <c r="N1210" s="35">
        <v>6.6000000000000005E-5</v>
      </c>
      <c r="O1210" s="25">
        <f t="shared" si="143"/>
        <v>3774.6580080000003</v>
      </c>
      <c r="P1210" s="30">
        <v>0</v>
      </c>
      <c r="Q1210" s="45"/>
      <c r="R1210" s="50">
        <f t="shared" si="140"/>
        <v>0</v>
      </c>
      <c r="S1210" s="4">
        <v>6.2000000000000003E-5</v>
      </c>
      <c r="T1210" s="5">
        <f t="shared" si="141"/>
        <v>0</v>
      </c>
      <c r="U1210" s="14">
        <f t="shared" si="142"/>
        <v>3774.6580080000003</v>
      </c>
    </row>
    <row r="1211" spans="1:21" ht="15.75" x14ac:dyDescent="0.25">
      <c r="A1211" s="6" t="s">
        <v>4</v>
      </c>
      <c r="B1211" s="10" t="s">
        <v>20</v>
      </c>
      <c r="C1211" s="2" t="s">
        <v>187</v>
      </c>
      <c r="D1211" s="3">
        <v>491</v>
      </c>
      <c r="E1211" s="3">
        <v>9504</v>
      </c>
      <c r="F1211" s="38">
        <v>0.75</v>
      </c>
      <c r="G1211" s="42">
        <v>114389450</v>
      </c>
      <c r="H1211" s="45">
        <v>5874</v>
      </c>
      <c r="I1211" s="53">
        <f t="shared" si="137"/>
        <v>85787682</v>
      </c>
      <c r="J1211" s="30">
        <v>0</v>
      </c>
      <c r="K1211" s="46"/>
      <c r="L1211" s="56">
        <f t="shared" si="138"/>
        <v>0</v>
      </c>
      <c r="M1211" s="8">
        <f t="shared" si="139"/>
        <v>85787682</v>
      </c>
      <c r="N1211" s="35">
        <v>4.6E-5</v>
      </c>
      <c r="O1211" s="25">
        <f t="shared" si="143"/>
        <v>3946.2333720000001</v>
      </c>
      <c r="P1211" s="30">
        <v>0</v>
      </c>
      <c r="Q1211" s="45"/>
      <c r="R1211" s="50">
        <f t="shared" si="140"/>
        <v>0</v>
      </c>
      <c r="S1211" s="4">
        <v>2.5999999999999998E-5</v>
      </c>
      <c r="T1211" s="5">
        <f t="shared" si="141"/>
        <v>0</v>
      </c>
      <c r="U1211" s="14">
        <f t="shared" si="142"/>
        <v>3946.2333720000001</v>
      </c>
    </row>
    <row r="1212" spans="1:21" ht="15.75" x14ac:dyDescent="0.25">
      <c r="A1212" s="6" t="s">
        <v>4</v>
      </c>
      <c r="B1212" s="10" t="s">
        <v>20</v>
      </c>
      <c r="C1212" s="2" t="s">
        <v>203</v>
      </c>
      <c r="D1212" s="3">
        <v>491</v>
      </c>
      <c r="E1212" s="3">
        <v>9504</v>
      </c>
      <c r="F1212" s="38">
        <v>0</v>
      </c>
      <c r="G1212" s="42">
        <v>114389450</v>
      </c>
      <c r="H1212" s="45">
        <v>5874</v>
      </c>
      <c r="I1212" s="53">
        <f t="shared" ref="I1212:I1277" si="144">(G1212-H1212)*F1212</f>
        <v>0</v>
      </c>
      <c r="J1212" s="30">
        <v>0</v>
      </c>
      <c r="K1212" s="46"/>
      <c r="L1212" s="56">
        <f t="shared" ref="L1212:L1277" si="145">(J1212-K1212)*F1212</f>
        <v>0</v>
      </c>
      <c r="M1212" s="8">
        <f t="shared" ref="M1212:M1277" si="146">(G1212-H1212+J1212-K1212)*F1212</f>
        <v>0</v>
      </c>
      <c r="N1212" s="35">
        <v>0</v>
      </c>
      <c r="O1212" s="25">
        <f t="shared" ref="O1212:O1277" si="147">M1212*N1212</f>
        <v>0</v>
      </c>
      <c r="P1212" s="30">
        <v>0</v>
      </c>
      <c r="Q1212" s="45"/>
      <c r="R1212" s="50">
        <f t="shared" ref="R1212:R1277" si="148">+(P1212-Q1212)*F1212</f>
        <v>0</v>
      </c>
      <c r="S1212" s="4">
        <v>0</v>
      </c>
      <c r="T1212" s="5">
        <f t="shared" ref="T1212:T1277" si="149">R1212*S1212</f>
        <v>0</v>
      </c>
      <c r="U1212" s="14">
        <f t="shared" ref="U1212:U1277" si="150">+O1212+T1212</f>
        <v>0</v>
      </c>
    </row>
    <row r="1213" spans="1:21" ht="15.75" x14ac:dyDescent="0.25">
      <c r="A1213" s="6" t="s">
        <v>4</v>
      </c>
      <c r="B1213" s="10" t="s">
        <v>20</v>
      </c>
      <c r="C1213" s="2" t="s">
        <v>64</v>
      </c>
      <c r="D1213" s="3">
        <v>544</v>
      </c>
      <c r="E1213" s="3">
        <v>9511</v>
      </c>
      <c r="F1213" s="38">
        <v>0.75</v>
      </c>
      <c r="G1213" s="42">
        <v>222158</v>
      </c>
      <c r="H1213" s="45">
        <v>0</v>
      </c>
      <c r="I1213" s="53">
        <f t="shared" si="144"/>
        <v>166618.5</v>
      </c>
      <c r="J1213" s="30">
        <v>0</v>
      </c>
      <c r="K1213" s="46"/>
      <c r="L1213" s="56">
        <f t="shared" si="145"/>
        <v>0</v>
      </c>
      <c r="M1213" s="8">
        <f t="shared" si="146"/>
        <v>166618.5</v>
      </c>
      <c r="N1213" s="35">
        <v>1.4239999999999999E-3</v>
      </c>
      <c r="O1213" s="25">
        <f t="shared" si="147"/>
        <v>237.26474399999998</v>
      </c>
      <c r="P1213" s="30">
        <v>0</v>
      </c>
      <c r="Q1213" s="45"/>
      <c r="R1213" s="50">
        <f t="shared" si="148"/>
        <v>0</v>
      </c>
      <c r="S1213" s="4">
        <v>1.72E-3</v>
      </c>
      <c r="T1213" s="5">
        <f t="shared" si="149"/>
        <v>0</v>
      </c>
      <c r="U1213" s="14">
        <f t="shared" si="150"/>
        <v>237.26474399999998</v>
      </c>
    </row>
    <row r="1214" spans="1:21" ht="15.75" x14ac:dyDescent="0.25">
      <c r="A1214" s="6" t="s">
        <v>4</v>
      </c>
      <c r="B1214" s="10" t="s">
        <v>20</v>
      </c>
      <c r="C1214" s="2" t="s">
        <v>65</v>
      </c>
      <c r="D1214" s="3">
        <v>544</v>
      </c>
      <c r="E1214" s="3">
        <v>9511</v>
      </c>
      <c r="F1214" s="38">
        <v>0.75</v>
      </c>
      <c r="G1214" s="42">
        <v>222158</v>
      </c>
      <c r="H1214" s="45">
        <v>0</v>
      </c>
      <c r="I1214" s="53">
        <f t="shared" si="144"/>
        <v>166618.5</v>
      </c>
      <c r="J1214" s="30">
        <v>0</v>
      </c>
      <c r="K1214" s="46"/>
      <c r="L1214" s="56">
        <f t="shared" si="145"/>
        <v>0</v>
      </c>
      <c r="M1214" s="8">
        <f t="shared" si="146"/>
        <v>166618.5</v>
      </c>
      <c r="N1214" s="35">
        <v>1.4100000000000001E-4</v>
      </c>
      <c r="O1214" s="25">
        <f t="shared" si="147"/>
        <v>23.493208500000001</v>
      </c>
      <c r="P1214" s="30">
        <v>0</v>
      </c>
      <c r="Q1214" s="45"/>
      <c r="R1214" s="50">
        <f t="shared" si="148"/>
        <v>0</v>
      </c>
      <c r="S1214" s="4">
        <v>1.85E-4</v>
      </c>
      <c r="T1214" s="5">
        <f t="shared" si="149"/>
        <v>0</v>
      </c>
      <c r="U1214" s="14">
        <f t="shared" si="150"/>
        <v>23.493208500000001</v>
      </c>
    </row>
    <row r="1215" spans="1:21" ht="15.75" x14ac:dyDescent="0.25">
      <c r="A1215" s="6" t="s">
        <v>4</v>
      </c>
      <c r="B1215" s="10" t="s">
        <v>20</v>
      </c>
      <c r="C1215" s="2" t="s">
        <v>66</v>
      </c>
      <c r="D1215" s="3">
        <v>544</v>
      </c>
      <c r="E1215" s="3">
        <v>9511</v>
      </c>
      <c r="F1215" s="38">
        <v>0.75</v>
      </c>
      <c r="G1215" s="42">
        <v>222158</v>
      </c>
      <c r="H1215" s="45">
        <v>0</v>
      </c>
      <c r="I1215" s="53">
        <f t="shared" si="144"/>
        <v>166618.5</v>
      </c>
      <c r="J1215" s="30">
        <v>0</v>
      </c>
      <c r="K1215" s="46"/>
      <c r="L1215" s="56">
        <f t="shared" si="145"/>
        <v>0</v>
      </c>
      <c r="M1215" s="8">
        <f t="shared" si="146"/>
        <v>166618.5</v>
      </c>
      <c r="N1215" s="35">
        <v>4.7399999999999997E-4</v>
      </c>
      <c r="O1215" s="25">
        <f t="shared" si="147"/>
        <v>78.977168999999989</v>
      </c>
      <c r="P1215" s="30">
        <v>0</v>
      </c>
      <c r="Q1215" s="45"/>
      <c r="R1215" s="50">
        <f t="shared" si="148"/>
        <v>0</v>
      </c>
      <c r="S1215" s="4">
        <v>4.5800000000000002E-4</v>
      </c>
      <c r="T1215" s="5">
        <f t="shared" si="149"/>
        <v>0</v>
      </c>
      <c r="U1215" s="14">
        <f t="shared" si="150"/>
        <v>78.977168999999989</v>
      </c>
    </row>
    <row r="1216" spans="1:21" ht="15.75" x14ac:dyDescent="0.25">
      <c r="A1216" s="6" t="s">
        <v>4</v>
      </c>
      <c r="B1216" s="10" t="s">
        <v>20</v>
      </c>
      <c r="C1216" s="2" t="s">
        <v>78</v>
      </c>
      <c r="D1216" s="3">
        <v>544</v>
      </c>
      <c r="E1216" s="3">
        <v>9511</v>
      </c>
      <c r="F1216" s="38">
        <v>0.5</v>
      </c>
      <c r="G1216" s="42">
        <v>222158</v>
      </c>
      <c r="H1216" s="45">
        <v>0</v>
      </c>
      <c r="I1216" s="53">
        <f t="shared" si="144"/>
        <v>111079</v>
      </c>
      <c r="J1216" s="30">
        <v>0</v>
      </c>
      <c r="K1216" s="46"/>
      <c r="L1216" s="56">
        <f t="shared" si="145"/>
        <v>0</v>
      </c>
      <c r="M1216" s="8">
        <f t="shared" si="146"/>
        <v>111079</v>
      </c>
      <c r="N1216" s="35">
        <v>5.4999999999999997E-3</v>
      </c>
      <c r="O1216" s="25">
        <f t="shared" si="147"/>
        <v>610.93449999999996</v>
      </c>
      <c r="P1216" s="30">
        <v>0</v>
      </c>
      <c r="Q1216" s="45"/>
      <c r="R1216" s="50">
        <f t="shared" si="148"/>
        <v>0</v>
      </c>
      <c r="S1216" s="4">
        <v>5.8060000000000004E-3</v>
      </c>
      <c r="T1216" s="5">
        <f t="shared" si="149"/>
        <v>0</v>
      </c>
      <c r="U1216" s="14">
        <f t="shared" si="150"/>
        <v>610.93449999999996</v>
      </c>
    </row>
    <row r="1217" spans="1:21" ht="15.75" x14ac:dyDescent="0.25">
      <c r="A1217" s="6" t="s">
        <v>4</v>
      </c>
      <c r="B1217" s="10" t="s">
        <v>20</v>
      </c>
      <c r="C1217" s="2" t="s">
        <v>67</v>
      </c>
      <c r="D1217" s="3">
        <v>544</v>
      </c>
      <c r="E1217" s="3">
        <v>9511</v>
      </c>
      <c r="F1217" s="38">
        <v>0.5</v>
      </c>
      <c r="G1217" s="42">
        <v>222158</v>
      </c>
      <c r="H1217" s="45">
        <v>0</v>
      </c>
      <c r="I1217" s="53">
        <f t="shared" si="144"/>
        <v>111079</v>
      </c>
      <c r="J1217" s="30">
        <v>0</v>
      </c>
      <c r="K1217" s="46"/>
      <c r="L1217" s="56">
        <f t="shared" si="145"/>
        <v>0</v>
      </c>
      <c r="M1217" s="8">
        <f t="shared" si="146"/>
        <v>111079</v>
      </c>
      <c r="N1217" s="35">
        <v>0</v>
      </c>
      <c r="O1217" s="25">
        <f t="shared" si="147"/>
        <v>0</v>
      </c>
      <c r="P1217" s="30">
        <v>0</v>
      </c>
      <c r="Q1217" s="45"/>
      <c r="R1217" s="50">
        <f t="shared" si="148"/>
        <v>0</v>
      </c>
      <c r="S1217" s="4">
        <v>0</v>
      </c>
      <c r="T1217" s="5">
        <f t="shared" si="149"/>
        <v>0</v>
      </c>
      <c r="U1217" s="14">
        <f t="shared" si="150"/>
        <v>0</v>
      </c>
    </row>
    <row r="1218" spans="1:21" ht="15.75" x14ac:dyDescent="0.25">
      <c r="A1218" s="6" t="s">
        <v>4</v>
      </c>
      <c r="B1218" s="10" t="s">
        <v>20</v>
      </c>
      <c r="C1218" s="2" t="s">
        <v>68</v>
      </c>
      <c r="D1218" s="3">
        <v>544</v>
      </c>
      <c r="E1218" s="3">
        <v>9511</v>
      </c>
      <c r="F1218" s="38">
        <v>0</v>
      </c>
      <c r="G1218" s="42">
        <v>222158</v>
      </c>
      <c r="H1218" s="45">
        <v>0</v>
      </c>
      <c r="I1218" s="53">
        <f t="shared" si="144"/>
        <v>0</v>
      </c>
      <c r="J1218" s="30">
        <v>0</v>
      </c>
      <c r="K1218" s="46"/>
      <c r="L1218" s="56">
        <f t="shared" si="145"/>
        <v>0</v>
      </c>
      <c r="M1218" s="8">
        <f t="shared" si="146"/>
        <v>0</v>
      </c>
      <c r="N1218" s="35">
        <v>8.3999999999999995E-5</v>
      </c>
      <c r="O1218" s="25">
        <f t="shared" si="147"/>
        <v>0</v>
      </c>
      <c r="P1218" s="30">
        <v>0</v>
      </c>
      <c r="Q1218" s="45"/>
      <c r="R1218" s="50">
        <f t="shared" si="148"/>
        <v>0</v>
      </c>
      <c r="S1218" s="4">
        <v>9.3999999999999994E-5</v>
      </c>
      <c r="T1218" s="5">
        <f t="shared" si="149"/>
        <v>0</v>
      </c>
      <c r="U1218" s="14">
        <f t="shared" si="150"/>
        <v>0</v>
      </c>
    </row>
    <row r="1219" spans="1:21" ht="15.75" x14ac:dyDescent="0.25">
      <c r="A1219" s="6" t="s">
        <v>4</v>
      </c>
      <c r="B1219" s="10" t="s">
        <v>20</v>
      </c>
      <c r="C1219" s="2" t="s">
        <v>69</v>
      </c>
      <c r="D1219" s="3">
        <v>544</v>
      </c>
      <c r="E1219" s="3">
        <v>9511</v>
      </c>
      <c r="F1219" s="38">
        <v>0</v>
      </c>
      <c r="G1219" s="42">
        <v>222158</v>
      </c>
      <c r="H1219" s="45">
        <v>0</v>
      </c>
      <c r="I1219" s="53">
        <f t="shared" si="144"/>
        <v>0</v>
      </c>
      <c r="J1219" s="30">
        <v>0</v>
      </c>
      <c r="K1219" s="46"/>
      <c r="L1219" s="56">
        <f t="shared" si="145"/>
        <v>0</v>
      </c>
      <c r="M1219" s="8">
        <f t="shared" si="146"/>
        <v>0</v>
      </c>
      <c r="N1219" s="35">
        <v>1.3200000000000001E-4</v>
      </c>
      <c r="O1219" s="25">
        <f t="shared" si="147"/>
        <v>0</v>
      </c>
      <c r="P1219" s="30">
        <v>0</v>
      </c>
      <c r="Q1219" s="45"/>
      <c r="R1219" s="50">
        <f t="shared" si="148"/>
        <v>0</v>
      </c>
      <c r="S1219" s="4">
        <v>1.46E-4</v>
      </c>
      <c r="T1219" s="5">
        <f t="shared" si="149"/>
        <v>0</v>
      </c>
      <c r="U1219" s="14">
        <f t="shared" si="150"/>
        <v>0</v>
      </c>
    </row>
    <row r="1220" spans="1:21" ht="15.75" x14ac:dyDescent="0.25">
      <c r="A1220" s="6" t="s">
        <v>4</v>
      </c>
      <c r="B1220" s="10" t="s">
        <v>20</v>
      </c>
      <c r="C1220" s="2" t="s">
        <v>86</v>
      </c>
      <c r="D1220" s="3">
        <v>544</v>
      </c>
      <c r="E1220" s="3">
        <v>9511</v>
      </c>
      <c r="F1220" s="38">
        <v>0</v>
      </c>
      <c r="G1220" s="42">
        <v>222158</v>
      </c>
      <c r="H1220" s="45">
        <v>0</v>
      </c>
      <c r="I1220" s="53">
        <f t="shared" si="144"/>
        <v>0</v>
      </c>
      <c r="J1220" s="30">
        <v>0</v>
      </c>
      <c r="K1220" s="46"/>
      <c r="L1220" s="56">
        <f t="shared" si="145"/>
        <v>0</v>
      </c>
      <c r="M1220" s="8">
        <f t="shared" si="146"/>
        <v>0</v>
      </c>
      <c r="N1220" s="35">
        <v>4.8999999999999998E-5</v>
      </c>
      <c r="O1220" s="25">
        <f t="shared" si="147"/>
        <v>0</v>
      </c>
      <c r="P1220" s="30">
        <v>0</v>
      </c>
      <c r="Q1220" s="45"/>
      <c r="R1220" s="50">
        <f t="shared" si="148"/>
        <v>0</v>
      </c>
      <c r="S1220" s="4">
        <v>5.5000000000000002E-5</v>
      </c>
      <c r="T1220" s="5">
        <f t="shared" si="149"/>
        <v>0</v>
      </c>
      <c r="U1220" s="14">
        <f t="shared" si="150"/>
        <v>0</v>
      </c>
    </row>
    <row r="1221" spans="1:21" ht="15.75" x14ac:dyDescent="0.25">
      <c r="A1221" s="6" t="s">
        <v>4</v>
      </c>
      <c r="B1221" s="10" t="s">
        <v>20</v>
      </c>
      <c r="C1221" s="2" t="s">
        <v>71</v>
      </c>
      <c r="D1221" s="3">
        <v>544</v>
      </c>
      <c r="E1221" s="3">
        <v>9511</v>
      </c>
      <c r="F1221" s="38">
        <v>0.75</v>
      </c>
      <c r="G1221" s="42">
        <v>222158</v>
      </c>
      <c r="H1221" s="45">
        <v>0</v>
      </c>
      <c r="I1221" s="53">
        <f t="shared" si="144"/>
        <v>166618.5</v>
      </c>
      <c r="J1221" s="30">
        <v>0</v>
      </c>
      <c r="K1221" s="46"/>
      <c r="L1221" s="56">
        <f t="shared" si="145"/>
        <v>0</v>
      </c>
      <c r="M1221" s="8">
        <f t="shared" si="146"/>
        <v>166618.5</v>
      </c>
      <c r="N1221" s="35">
        <v>8.2000000000000001E-5</v>
      </c>
      <c r="O1221" s="25">
        <f t="shared" si="147"/>
        <v>13.662717000000001</v>
      </c>
      <c r="P1221" s="30">
        <v>0</v>
      </c>
      <c r="Q1221" s="45"/>
      <c r="R1221" s="50">
        <f t="shared" si="148"/>
        <v>0</v>
      </c>
      <c r="S1221" s="4">
        <v>9.2E-5</v>
      </c>
      <c r="T1221" s="5">
        <f t="shared" si="149"/>
        <v>0</v>
      </c>
      <c r="U1221" s="14">
        <f t="shared" si="150"/>
        <v>13.662717000000001</v>
      </c>
    </row>
    <row r="1222" spans="1:21" ht="15.75" x14ac:dyDescent="0.25">
      <c r="A1222" s="6" t="s">
        <v>4</v>
      </c>
      <c r="B1222" s="10" t="s">
        <v>20</v>
      </c>
      <c r="C1222" s="2" t="s">
        <v>84</v>
      </c>
      <c r="D1222" s="3">
        <v>544</v>
      </c>
      <c r="E1222" s="3">
        <v>9511</v>
      </c>
      <c r="F1222" s="38">
        <v>0.75</v>
      </c>
      <c r="G1222" s="42">
        <v>222158</v>
      </c>
      <c r="H1222" s="45">
        <v>0</v>
      </c>
      <c r="I1222" s="53">
        <f t="shared" si="144"/>
        <v>166618.5</v>
      </c>
      <c r="J1222" s="30">
        <v>0</v>
      </c>
      <c r="K1222" s="46"/>
      <c r="L1222" s="56">
        <f t="shared" si="145"/>
        <v>0</v>
      </c>
      <c r="M1222" s="8">
        <f t="shared" si="146"/>
        <v>166618.5</v>
      </c>
      <c r="N1222" s="35">
        <v>0</v>
      </c>
      <c r="O1222" s="25">
        <f t="shared" si="147"/>
        <v>0</v>
      </c>
      <c r="P1222" s="30">
        <v>0</v>
      </c>
      <c r="Q1222" s="45"/>
      <c r="R1222" s="50">
        <f t="shared" si="148"/>
        <v>0</v>
      </c>
      <c r="S1222" s="4">
        <v>0</v>
      </c>
      <c r="T1222" s="5">
        <f t="shared" si="149"/>
        <v>0</v>
      </c>
      <c r="U1222" s="14">
        <f t="shared" si="150"/>
        <v>0</v>
      </c>
    </row>
    <row r="1223" spans="1:21" ht="15.75" x14ac:dyDescent="0.25">
      <c r="A1223" s="6" t="s">
        <v>4</v>
      </c>
      <c r="B1223" s="10" t="s">
        <v>20</v>
      </c>
      <c r="C1223" s="2" t="s">
        <v>72</v>
      </c>
      <c r="D1223" s="3">
        <v>544</v>
      </c>
      <c r="E1223" s="3">
        <v>9511</v>
      </c>
      <c r="F1223" s="38">
        <v>0.75</v>
      </c>
      <c r="G1223" s="42">
        <v>222158</v>
      </c>
      <c r="H1223" s="45">
        <v>0</v>
      </c>
      <c r="I1223" s="53">
        <f t="shared" si="144"/>
        <v>166618.5</v>
      </c>
      <c r="J1223" s="30">
        <v>0</v>
      </c>
      <c r="K1223" s="46"/>
      <c r="L1223" s="56">
        <f t="shared" si="145"/>
        <v>0</v>
      </c>
      <c r="M1223" s="8">
        <f t="shared" si="146"/>
        <v>166618.5</v>
      </c>
      <c r="N1223" s="35">
        <v>1.36E-4</v>
      </c>
      <c r="O1223" s="25">
        <f t="shared" si="147"/>
        <v>22.660115999999999</v>
      </c>
      <c r="P1223" s="30">
        <v>0</v>
      </c>
      <c r="Q1223" s="45"/>
      <c r="R1223" s="50">
        <f t="shared" si="148"/>
        <v>0</v>
      </c>
      <c r="S1223" s="4">
        <v>1.35E-4</v>
      </c>
      <c r="T1223" s="5">
        <f t="shared" si="149"/>
        <v>0</v>
      </c>
      <c r="U1223" s="14">
        <f t="shared" si="150"/>
        <v>22.660115999999999</v>
      </c>
    </row>
    <row r="1224" spans="1:21" ht="15.75" x14ac:dyDescent="0.25">
      <c r="A1224" s="6" t="s">
        <v>4</v>
      </c>
      <c r="B1224" s="10" t="s">
        <v>20</v>
      </c>
      <c r="C1224" s="2" t="s">
        <v>85</v>
      </c>
      <c r="D1224" s="3">
        <v>544</v>
      </c>
      <c r="E1224" s="3">
        <v>9511</v>
      </c>
      <c r="F1224" s="38">
        <v>0</v>
      </c>
      <c r="G1224" s="42">
        <v>222158</v>
      </c>
      <c r="H1224" s="45">
        <v>0</v>
      </c>
      <c r="I1224" s="53">
        <f t="shared" si="144"/>
        <v>0</v>
      </c>
      <c r="J1224" s="30">
        <v>0</v>
      </c>
      <c r="K1224" s="46"/>
      <c r="L1224" s="56">
        <f t="shared" si="145"/>
        <v>0</v>
      </c>
      <c r="M1224" s="8">
        <f t="shared" si="146"/>
        <v>0</v>
      </c>
      <c r="N1224" s="35">
        <v>1.2210000000000001E-3</v>
      </c>
      <c r="O1224" s="25">
        <f t="shared" si="147"/>
        <v>0</v>
      </c>
      <c r="P1224" s="30">
        <v>0</v>
      </c>
      <c r="Q1224" s="45"/>
      <c r="R1224" s="50">
        <f t="shared" si="148"/>
        <v>0</v>
      </c>
      <c r="S1224" s="4">
        <v>1.3780000000000001E-3</v>
      </c>
      <c r="T1224" s="5">
        <f t="shared" si="149"/>
        <v>0</v>
      </c>
      <c r="U1224" s="14">
        <f t="shared" si="150"/>
        <v>0</v>
      </c>
    </row>
    <row r="1225" spans="1:21" ht="15.75" x14ac:dyDescent="0.25">
      <c r="A1225" s="6" t="s">
        <v>4</v>
      </c>
      <c r="B1225" s="10" t="s">
        <v>20</v>
      </c>
      <c r="C1225" s="2" t="s">
        <v>73</v>
      </c>
      <c r="D1225" s="3">
        <v>544</v>
      </c>
      <c r="E1225" s="3">
        <v>9511</v>
      </c>
      <c r="F1225" s="38">
        <v>0</v>
      </c>
      <c r="G1225" s="42">
        <v>222158</v>
      </c>
      <c r="H1225" s="45">
        <v>0</v>
      </c>
      <c r="I1225" s="53">
        <f t="shared" si="144"/>
        <v>0</v>
      </c>
      <c r="J1225" s="30">
        <v>0</v>
      </c>
      <c r="K1225" s="46"/>
      <c r="L1225" s="56">
        <f t="shared" si="145"/>
        <v>0</v>
      </c>
      <c r="M1225" s="8">
        <f t="shared" si="146"/>
        <v>0</v>
      </c>
      <c r="N1225" s="35">
        <v>1.2E-5</v>
      </c>
      <c r="O1225" s="25">
        <f t="shared" si="147"/>
        <v>0</v>
      </c>
      <c r="P1225" s="30">
        <v>0</v>
      </c>
      <c r="Q1225" s="45"/>
      <c r="R1225" s="50">
        <f t="shared" si="148"/>
        <v>0</v>
      </c>
      <c r="S1225" s="4">
        <v>1.2E-5</v>
      </c>
      <c r="T1225" s="5">
        <f t="shared" si="149"/>
        <v>0</v>
      </c>
      <c r="U1225" s="14">
        <f t="shared" si="150"/>
        <v>0</v>
      </c>
    </row>
    <row r="1226" spans="1:21" ht="15.75" x14ac:dyDescent="0.25">
      <c r="A1226" s="6" t="s">
        <v>4</v>
      </c>
      <c r="B1226" s="10" t="s">
        <v>20</v>
      </c>
      <c r="C1226" s="2" t="s">
        <v>74</v>
      </c>
      <c r="D1226" s="3">
        <v>544</v>
      </c>
      <c r="E1226" s="3">
        <v>9511</v>
      </c>
      <c r="F1226" s="38">
        <v>0</v>
      </c>
      <c r="G1226" s="42">
        <v>222158</v>
      </c>
      <c r="H1226" s="45">
        <v>0</v>
      </c>
      <c r="I1226" s="53">
        <f t="shared" si="144"/>
        <v>0</v>
      </c>
      <c r="J1226" s="30">
        <v>0</v>
      </c>
      <c r="K1226" s="46"/>
      <c r="L1226" s="56">
        <f t="shared" si="145"/>
        <v>0</v>
      </c>
      <c r="M1226" s="8">
        <f t="shared" si="146"/>
        <v>0</v>
      </c>
      <c r="N1226" s="35">
        <v>2.14E-4</v>
      </c>
      <c r="O1226" s="25">
        <f t="shared" si="147"/>
        <v>0</v>
      </c>
      <c r="P1226" s="30">
        <v>0</v>
      </c>
      <c r="Q1226" s="45"/>
      <c r="R1226" s="50">
        <f t="shared" si="148"/>
        <v>0</v>
      </c>
      <c r="S1226" s="4">
        <v>2.4000000000000001E-4</v>
      </c>
      <c r="T1226" s="5">
        <f t="shared" si="149"/>
        <v>0</v>
      </c>
      <c r="U1226" s="14">
        <f t="shared" si="150"/>
        <v>0</v>
      </c>
    </row>
    <row r="1227" spans="1:21" ht="15.75" x14ac:dyDescent="0.25">
      <c r="A1227" s="6" t="s">
        <v>4</v>
      </c>
      <c r="B1227" s="10" t="s">
        <v>20</v>
      </c>
      <c r="C1227" s="2" t="s">
        <v>87</v>
      </c>
      <c r="D1227" s="3">
        <v>544</v>
      </c>
      <c r="E1227" s="3">
        <v>9511</v>
      </c>
      <c r="F1227" s="38">
        <v>0</v>
      </c>
      <c r="G1227" s="42">
        <v>222158</v>
      </c>
      <c r="H1227" s="45">
        <v>0</v>
      </c>
      <c r="I1227" s="53">
        <f t="shared" si="144"/>
        <v>0</v>
      </c>
      <c r="J1227" s="30">
        <v>0</v>
      </c>
      <c r="K1227" s="46"/>
      <c r="L1227" s="56">
        <f t="shared" si="145"/>
        <v>0</v>
      </c>
      <c r="M1227" s="8">
        <f t="shared" si="146"/>
        <v>0</v>
      </c>
      <c r="N1227" s="35">
        <v>2.2000000000000001E-4</v>
      </c>
      <c r="O1227" s="25">
        <f t="shared" si="147"/>
        <v>0</v>
      </c>
      <c r="P1227" s="30">
        <v>0</v>
      </c>
      <c r="Q1227" s="45"/>
      <c r="R1227" s="50">
        <f t="shared" si="148"/>
        <v>0</v>
      </c>
      <c r="S1227" s="4">
        <v>2.4699999999999999E-4</v>
      </c>
      <c r="T1227" s="5">
        <f t="shared" si="149"/>
        <v>0</v>
      </c>
      <c r="U1227" s="14">
        <f t="shared" si="150"/>
        <v>0</v>
      </c>
    </row>
    <row r="1228" spans="1:21" ht="15.75" x14ac:dyDescent="0.25">
      <c r="A1228" s="6" t="s">
        <v>4</v>
      </c>
      <c r="B1228" s="10" t="s">
        <v>20</v>
      </c>
      <c r="C1228" s="2" t="s">
        <v>32</v>
      </c>
      <c r="D1228" s="3">
        <v>544</v>
      </c>
      <c r="E1228" s="3">
        <v>9511</v>
      </c>
      <c r="F1228" s="38">
        <v>0.5</v>
      </c>
      <c r="G1228" s="42">
        <v>222158</v>
      </c>
      <c r="H1228" s="45">
        <v>0</v>
      </c>
      <c r="I1228" s="53">
        <f t="shared" si="144"/>
        <v>111079</v>
      </c>
      <c r="J1228" s="30">
        <v>0</v>
      </c>
      <c r="K1228" s="46"/>
      <c r="L1228" s="56">
        <f t="shared" si="145"/>
        <v>0</v>
      </c>
      <c r="M1228" s="8">
        <f t="shared" si="146"/>
        <v>111079</v>
      </c>
      <c r="N1228" s="35">
        <v>0</v>
      </c>
      <c r="O1228" s="25">
        <f t="shared" si="147"/>
        <v>0</v>
      </c>
      <c r="P1228" s="30">
        <v>0</v>
      </c>
      <c r="Q1228" s="45"/>
      <c r="R1228" s="50">
        <f t="shared" si="148"/>
        <v>0</v>
      </c>
      <c r="S1228" s="4">
        <v>0</v>
      </c>
      <c r="T1228" s="5">
        <f t="shared" si="149"/>
        <v>0</v>
      </c>
      <c r="U1228" s="14">
        <f t="shared" si="150"/>
        <v>0</v>
      </c>
    </row>
    <row r="1229" spans="1:21" ht="15.75" x14ac:dyDescent="0.25">
      <c r="A1229" s="6" t="s">
        <v>4</v>
      </c>
      <c r="B1229" s="10" t="s">
        <v>20</v>
      </c>
      <c r="C1229" s="2" t="s">
        <v>37</v>
      </c>
      <c r="D1229" s="3">
        <v>544</v>
      </c>
      <c r="E1229" s="3">
        <v>9511</v>
      </c>
      <c r="F1229" s="38">
        <v>0</v>
      </c>
      <c r="G1229" s="42">
        <v>222158</v>
      </c>
      <c r="H1229" s="45">
        <v>0</v>
      </c>
      <c r="I1229" s="53">
        <f t="shared" si="144"/>
        <v>0</v>
      </c>
      <c r="J1229" s="30">
        <v>0</v>
      </c>
      <c r="K1229" s="46"/>
      <c r="L1229" s="56">
        <f t="shared" si="145"/>
        <v>0</v>
      </c>
      <c r="M1229" s="8">
        <f t="shared" si="146"/>
        <v>0</v>
      </c>
      <c r="N1229" s="35">
        <v>2.1499999999999999E-4</v>
      </c>
      <c r="O1229" s="25">
        <f t="shared" si="147"/>
        <v>0</v>
      </c>
      <c r="P1229" s="30">
        <v>0</v>
      </c>
      <c r="Q1229" s="45"/>
      <c r="R1229" s="50">
        <f t="shared" si="148"/>
        <v>0</v>
      </c>
      <c r="S1229" s="4">
        <v>2.41E-4</v>
      </c>
      <c r="T1229" s="5">
        <f t="shared" si="149"/>
        <v>0</v>
      </c>
      <c r="U1229" s="14">
        <f t="shared" si="150"/>
        <v>0</v>
      </c>
    </row>
    <row r="1230" spans="1:21" ht="15.75" x14ac:dyDescent="0.25">
      <c r="A1230" s="6" t="s">
        <v>4</v>
      </c>
      <c r="B1230" s="10" t="s">
        <v>20</v>
      </c>
      <c r="C1230" s="2" t="s">
        <v>38</v>
      </c>
      <c r="D1230" s="3">
        <v>544</v>
      </c>
      <c r="E1230" s="3">
        <v>9511</v>
      </c>
      <c r="F1230" s="38">
        <v>0</v>
      </c>
      <c r="G1230" s="42">
        <v>222158</v>
      </c>
      <c r="H1230" s="45">
        <v>0</v>
      </c>
      <c r="I1230" s="53">
        <f t="shared" si="144"/>
        <v>0</v>
      </c>
      <c r="J1230" s="30">
        <v>0</v>
      </c>
      <c r="K1230" s="46"/>
      <c r="L1230" s="56">
        <f t="shared" si="145"/>
        <v>0</v>
      </c>
      <c r="M1230" s="8">
        <f t="shared" si="146"/>
        <v>0</v>
      </c>
      <c r="N1230" s="35">
        <v>4.8000000000000001E-5</v>
      </c>
      <c r="O1230" s="25">
        <f t="shared" si="147"/>
        <v>0</v>
      </c>
      <c r="P1230" s="30">
        <v>0</v>
      </c>
      <c r="Q1230" s="45"/>
      <c r="R1230" s="50">
        <f t="shared" si="148"/>
        <v>0</v>
      </c>
      <c r="S1230" s="4">
        <v>5.7000000000000003E-5</v>
      </c>
      <c r="T1230" s="5">
        <f t="shared" si="149"/>
        <v>0</v>
      </c>
      <c r="U1230" s="14">
        <f t="shared" si="150"/>
        <v>0</v>
      </c>
    </row>
    <row r="1231" spans="1:21" ht="15.75" x14ac:dyDescent="0.25">
      <c r="A1231" s="6" t="s">
        <v>4</v>
      </c>
      <c r="B1231" s="10" t="s">
        <v>20</v>
      </c>
      <c r="C1231" s="2" t="s">
        <v>20</v>
      </c>
      <c r="D1231" s="3">
        <v>544</v>
      </c>
      <c r="E1231" s="3">
        <v>9511</v>
      </c>
      <c r="F1231" s="38">
        <v>0.75</v>
      </c>
      <c r="G1231" s="42">
        <v>222158</v>
      </c>
      <c r="H1231" s="45">
        <v>0</v>
      </c>
      <c r="I1231" s="53">
        <f t="shared" si="144"/>
        <v>166618.5</v>
      </c>
      <c r="J1231" s="30">
        <v>0</v>
      </c>
      <c r="K1231" s="46"/>
      <c r="L1231" s="56">
        <f t="shared" si="145"/>
        <v>0</v>
      </c>
      <c r="M1231" s="8">
        <f t="shared" si="146"/>
        <v>166618.5</v>
      </c>
      <c r="N1231" s="35">
        <v>0</v>
      </c>
      <c r="O1231" s="25">
        <f t="shared" si="147"/>
        <v>0</v>
      </c>
      <c r="P1231" s="30">
        <v>0</v>
      </c>
      <c r="Q1231" s="45"/>
      <c r="R1231" s="50">
        <f t="shared" si="148"/>
        <v>0</v>
      </c>
      <c r="S1231" s="4">
        <v>0</v>
      </c>
      <c r="T1231" s="5">
        <f t="shared" si="149"/>
        <v>0</v>
      </c>
      <c r="U1231" s="14">
        <f t="shared" si="150"/>
        <v>0</v>
      </c>
    </row>
    <row r="1232" spans="1:21" ht="15.75" x14ac:dyDescent="0.25">
      <c r="A1232" s="6" t="s">
        <v>4</v>
      </c>
      <c r="B1232" s="10" t="s">
        <v>20</v>
      </c>
      <c r="C1232" s="2" t="s">
        <v>36</v>
      </c>
      <c r="D1232" s="3">
        <v>544</v>
      </c>
      <c r="E1232" s="3">
        <v>9511</v>
      </c>
      <c r="F1232" s="38">
        <v>0</v>
      </c>
      <c r="G1232" s="42">
        <v>222158</v>
      </c>
      <c r="H1232" s="45">
        <v>0</v>
      </c>
      <c r="I1232" s="53">
        <f t="shared" si="144"/>
        <v>0</v>
      </c>
      <c r="J1232" s="30">
        <v>0</v>
      </c>
      <c r="K1232" s="46"/>
      <c r="L1232" s="56">
        <f t="shared" si="145"/>
        <v>0</v>
      </c>
      <c r="M1232" s="8">
        <f t="shared" si="146"/>
        <v>0</v>
      </c>
      <c r="N1232" s="35">
        <v>0</v>
      </c>
      <c r="O1232" s="25">
        <f t="shared" si="147"/>
        <v>0</v>
      </c>
      <c r="P1232" s="30">
        <v>0</v>
      </c>
      <c r="Q1232" s="45"/>
      <c r="R1232" s="50">
        <f t="shared" si="148"/>
        <v>0</v>
      </c>
      <c r="S1232" s="4">
        <v>0</v>
      </c>
      <c r="T1232" s="5">
        <f t="shared" si="149"/>
        <v>0</v>
      </c>
      <c r="U1232" s="14">
        <f t="shared" si="150"/>
        <v>0</v>
      </c>
    </row>
    <row r="1233" spans="1:21" ht="15.75" x14ac:dyDescent="0.25">
      <c r="A1233" s="6" t="s">
        <v>4</v>
      </c>
      <c r="B1233" s="10" t="s">
        <v>20</v>
      </c>
      <c r="C1233" s="2" t="s">
        <v>33</v>
      </c>
      <c r="D1233" s="3">
        <v>544</v>
      </c>
      <c r="E1233" s="3">
        <v>9511</v>
      </c>
      <c r="F1233" s="38">
        <v>0.5</v>
      </c>
      <c r="G1233" s="42">
        <v>222158</v>
      </c>
      <c r="H1233" s="45">
        <v>0</v>
      </c>
      <c r="I1233" s="53">
        <f t="shared" si="144"/>
        <v>111079</v>
      </c>
      <c r="J1233" s="30">
        <v>0</v>
      </c>
      <c r="K1233" s="46"/>
      <c r="L1233" s="56">
        <f t="shared" si="145"/>
        <v>0</v>
      </c>
      <c r="M1233" s="8">
        <f t="shared" si="146"/>
        <v>111079</v>
      </c>
      <c r="N1233" s="35">
        <v>6.6000000000000005E-5</v>
      </c>
      <c r="O1233" s="25">
        <f t="shared" si="147"/>
        <v>7.3312140000000001</v>
      </c>
      <c r="P1233" s="30">
        <v>0</v>
      </c>
      <c r="Q1233" s="45"/>
      <c r="R1233" s="50">
        <f t="shared" si="148"/>
        <v>0</v>
      </c>
      <c r="S1233" s="4">
        <v>6.2000000000000003E-5</v>
      </c>
      <c r="T1233" s="5">
        <f t="shared" si="149"/>
        <v>0</v>
      </c>
      <c r="U1233" s="14">
        <f t="shared" si="150"/>
        <v>7.3312140000000001</v>
      </c>
    </row>
    <row r="1234" spans="1:21" ht="15.75" x14ac:dyDescent="0.25">
      <c r="A1234" s="6" t="s">
        <v>4</v>
      </c>
      <c r="B1234" s="10" t="s">
        <v>20</v>
      </c>
      <c r="C1234" s="2" t="s">
        <v>187</v>
      </c>
      <c r="D1234" s="3">
        <v>544</v>
      </c>
      <c r="E1234" s="3">
        <v>9511</v>
      </c>
      <c r="F1234" s="38">
        <v>0.75</v>
      </c>
      <c r="G1234" s="42">
        <v>222158</v>
      </c>
      <c r="H1234" s="45">
        <v>0</v>
      </c>
      <c r="I1234" s="53">
        <f t="shared" si="144"/>
        <v>166618.5</v>
      </c>
      <c r="J1234" s="30">
        <v>0</v>
      </c>
      <c r="K1234" s="46"/>
      <c r="L1234" s="56">
        <f t="shared" si="145"/>
        <v>0</v>
      </c>
      <c r="M1234" s="8">
        <f t="shared" si="146"/>
        <v>166618.5</v>
      </c>
      <c r="N1234" s="35">
        <v>4.6E-5</v>
      </c>
      <c r="O1234" s="25">
        <f t="shared" si="147"/>
        <v>7.6644509999999997</v>
      </c>
      <c r="P1234" s="30">
        <v>0</v>
      </c>
      <c r="Q1234" s="45"/>
      <c r="R1234" s="50">
        <f t="shared" si="148"/>
        <v>0</v>
      </c>
      <c r="S1234" s="4">
        <v>2.5999999999999998E-5</v>
      </c>
      <c r="T1234" s="5">
        <f t="shared" si="149"/>
        <v>0</v>
      </c>
      <c r="U1234" s="14">
        <f t="shared" si="150"/>
        <v>7.6644509999999997</v>
      </c>
    </row>
    <row r="1235" spans="1:21" ht="15.75" x14ac:dyDescent="0.25">
      <c r="A1235" s="6" t="s">
        <v>4</v>
      </c>
      <c r="B1235" s="10" t="s">
        <v>20</v>
      </c>
      <c r="C1235" s="2" t="s">
        <v>203</v>
      </c>
      <c r="D1235" s="3">
        <v>544</v>
      </c>
      <c r="E1235" s="3">
        <v>9511</v>
      </c>
      <c r="F1235" s="38">
        <v>0</v>
      </c>
      <c r="G1235" s="42">
        <v>222158</v>
      </c>
      <c r="H1235" s="45">
        <v>0</v>
      </c>
      <c r="I1235" s="53">
        <f t="shared" ref="I1235" si="151">(G1235-H1235)*F1235</f>
        <v>0</v>
      </c>
      <c r="J1235" s="30">
        <v>0</v>
      </c>
      <c r="K1235" s="46"/>
      <c r="L1235" s="56">
        <f t="shared" ref="L1235" si="152">(J1235-K1235)*F1235</f>
        <v>0</v>
      </c>
      <c r="M1235" s="8">
        <f t="shared" ref="M1235" si="153">(G1235-H1235+J1235-K1235)*F1235</f>
        <v>0</v>
      </c>
      <c r="N1235" s="35">
        <v>0</v>
      </c>
      <c r="O1235" s="25">
        <f t="shared" ref="O1235" si="154">M1235*N1235</f>
        <v>0</v>
      </c>
      <c r="P1235" s="30">
        <v>0</v>
      </c>
      <c r="Q1235" s="45"/>
      <c r="R1235" s="50">
        <f t="shared" ref="R1235" si="155">+(P1235-Q1235)*F1235</f>
        <v>0</v>
      </c>
      <c r="S1235" s="4">
        <v>0</v>
      </c>
      <c r="T1235" s="5">
        <f t="shared" ref="T1235" si="156">R1235*S1235</f>
        <v>0</v>
      </c>
      <c r="U1235" s="14">
        <f t="shared" ref="U1235" si="157">+O1235+T1235</f>
        <v>0</v>
      </c>
    </row>
    <row r="1236" spans="1:21" ht="15.75" x14ac:dyDescent="0.25">
      <c r="A1236" s="6" t="s">
        <v>4</v>
      </c>
      <c r="B1236" s="10" t="s">
        <v>20</v>
      </c>
      <c r="C1236" s="2" t="s">
        <v>64</v>
      </c>
      <c r="D1236" s="3">
        <v>545</v>
      </c>
      <c r="E1236" s="3">
        <v>9512</v>
      </c>
      <c r="F1236" s="38">
        <v>0.75</v>
      </c>
      <c r="G1236" s="42">
        <v>432</v>
      </c>
      <c r="H1236" s="45">
        <v>0</v>
      </c>
      <c r="I1236" s="53">
        <f t="shared" si="144"/>
        <v>324</v>
      </c>
      <c r="J1236" s="30">
        <v>0</v>
      </c>
      <c r="K1236" s="45"/>
      <c r="L1236" s="56">
        <f t="shared" si="145"/>
        <v>0</v>
      </c>
      <c r="M1236" s="8">
        <f t="shared" si="146"/>
        <v>324</v>
      </c>
      <c r="N1236" s="35">
        <v>1.4239999999999999E-3</v>
      </c>
      <c r="O1236" s="25">
        <f t="shared" si="147"/>
        <v>0.46137599999999995</v>
      </c>
      <c r="P1236" s="30">
        <v>0</v>
      </c>
      <c r="R1236" s="50">
        <f t="shared" si="148"/>
        <v>0</v>
      </c>
      <c r="S1236" s="4">
        <v>1.72E-3</v>
      </c>
      <c r="T1236" s="5">
        <f t="shared" si="149"/>
        <v>0</v>
      </c>
      <c r="U1236" s="14">
        <f t="shared" si="150"/>
        <v>0.46137599999999995</v>
      </c>
    </row>
    <row r="1237" spans="1:21" ht="15.75" x14ac:dyDescent="0.25">
      <c r="A1237" s="6" t="s">
        <v>4</v>
      </c>
      <c r="B1237" s="10" t="s">
        <v>20</v>
      </c>
      <c r="C1237" s="2" t="s">
        <v>65</v>
      </c>
      <c r="D1237" s="3">
        <v>545</v>
      </c>
      <c r="E1237" s="3">
        <v>9512</v>
      </c>
      <c r="F1237" s="38">
        <v>0.75</v>
      </c>
      <c r="G1237" s="42">
        <v>432</v>
      </c>
      <c r="H1237" s="45">
        <v>0</v>
      </c>
      <c r="I1237" s="53">
        <f t="shared" si="144"/>
        <v>324</v>
      </c>
      <c r="J1237" s="30">
        <v>0</v>
      </c>
      <c r="K1237" s="45"/>
      <c r="L1237" s="56">
        <f t="shared" si="145"/>
        <v>0</v>
      </c>
      <c r="M1237" s="8">
        <f t="shared" si="146"/>
        <v>324</v>
      </c>
      <c r="N1237" s="35">
        <v>1.4100000000000001E-4</v>
      </c>
      <c r="O1237" s="25">
        <f t="shared" si="147"/>
        <v>4.5684000000000002E-2</v>
      </c>
      <c r="P1237" s="30">
        <v>0</v>
      </c>
      <c r="R1237" s="50">
        <f t="shared" si="148"/>
        <v>0</v>
      </c>
      <c r="S1237" s="4">
        <v>1.85E-4</v>
      </c>
      <c r="T1237" s="5">
        <f t="shared" si="149"/>
        <v>0</v>
      </c>
      <c r="U1237" s="14">
        <f t="shared" si="150"/>
        <v>4.5684000000000002E-2</v>
      </c>
    </row>
    <row r="1238" spans="1:21" ht="15.75" x14ac:dyDescent="0.25">
      <c r="A1238" s="6" t="s">
        <v>4</v>
      </c>
      <c r="B1238" s="10" t="s">
        <v>20</v>
      </c>
      <c r="C1238" s="2" t="s">
        <v>66</v>
      </c>
      <c r="D1238" s="3">
        <v>545</v>
      </c>
      <c r="E1238" s="3">
        <v>9512</v>
      </c>
      <c r="F1238" s="38">
        <v>0.75</v>
      </c>
      <c r="G1238" s="42">
        <v>432</v>
      </c>
      <c r="H1238" s="45">
        <v>0</v>
      </c>
      <c r="I1238" s="53">
        <f t="shared" si="144"/>
        <v>324</v>
      </c>
      <c r="J1238" s="30">
        <v>0</v>
      </c>
      <c r="K1238" s="45"/>
      <c r="L1238" s="56">
        <f t="shared" si="145"/>
        <v>0</v>
      </c>
      <c r="M1238" s="8">
        <f t="shared" si="146"/>
        <v>324</v>
      </c>
      <c r="N1238" s="35">
        <v>4.7399999999999997E-4</v>
      </c>
      <c r="O1238" s="25">
        <f t="shared" si="147"/>
        <v>0.15357599999999999</v>
      </c>
      <c r="P1238" s="30">
        <v>0</v>
      </c>
      <c r="R1238" s="50">
        <f t="shared" si="148"/>
        <v>0</v>
      </c>
      <c r="S1238" s="4">
        <v>4.5800000000000002E-4</v>
      </c>
      <c r="T1238" s="5">
        <f t="shared" si="149"/>
        <v>0</v>
      </c>
      <c r="U1238" s="14">
        <f t="shared" si="150"/>
        <v>0.15357599999999999</v>
      </c>
    </row>
    <row r="1239" spans="1:21" ht="15.75" x14ac:dyDescent="0.25">
      <c r="A1239" s="6" t="s">
        <v>4</v>
      </c>
      <c r="B1239" s="10" t="s">
        <v>20</v>
      </c>
      <c r="C1239" s="2" t="s">
        <v>78</v>
      </c>
      <c r="D1239" s="3">
        <v>545</v>
      </c>
      <c r="E1239" s="3">
        <v>9512</v>
      </c>
      <c r="F1239" s="38">
        <v>0.5</v>
      </c>
      <c r="G1239" s="42">
        <v>432</v>
      </c>
      <c r="H1239" s="45">
        <v>0</v>
      </c>
      <c r="I1239" s="53">
        <f t="shared" si="144"/>
        <v>216</v>
      </c>
      <c r="J1239" s="30">
        <v>0</v>
      </c>
      <c r="K1239" s="45"/>
      <c r="L1239" s="56">
        <f t="shared" si="145"/>
        <v>0</v>
      </c>
      <c r="M1239" s="8">
        <f t="shared" si="146"/>
        <v>216</v>
      </c>
      <c r="N1239" s="35">
        <v>5.4999999999999997E-3</v>
      </c>
      <c r="O1239" s="25">
        <f t="shared" si="147"/>
        <v>1.1879999999999999</v>
      </c>
      <c r="P1239" s="30">
        <v>0</v>
      </c>
      <c r="R1239" s="50">
        <f t="shared" si="148"/>
        <v>0</v>
      </c>
      <c r="S1239" s="4">
        <v>5.8060000000000004E-3</v>
      </c>
      <c r="T1239" s="5">
        <f t="shared" si="149"/>
        <v>0</v>
      </c>
      <c r="U1239" s="14">
        <f t="shared" si="150"/>
        <v>1.1879999999999999</v>
      </c>
    </row>
    <row r="1240" spans="1:21" ht="15.75" x14ac:dyDescent="0.25">
      <c r="A1240" s="6" t="s">
        <v>4</v>
      </c>
      <c r="B1240" s="10" t="s">
        <v>20</v>
      </c>
      <c r="C1240" s="2" t="s">
        <v>67</v>
      </c>
      <c r="D1240" s="3">
        <v>545</v>
      </c>
      <c r="E1240" s="3">
        <v>9512</v>
      </c>
      <c r="F1240" s="38">
        <v>0.5</v>
      </c>
      <c r="G1240" s="42">
        <v>432</v>
      </c>
      <c r="H1240" s="45">
        <v>0</v>
      </c>
      <c r="I1240" s="53">
        <f t="shared" si="144"/>
        <v>216</v>
      </c>
      <c r="J1240" s="30">
        <v>0</v>
      </c>
      <c r="K1240" s="45"/>
      <c r="L1240" s="56">
        <f t="shared" si="145"/>
        <v>0</v>
      </c>
      <c r="M1240" s="8">
        <f t="shared" si="146"/>
        <v>216</v>
      </c>
      <c r="N1240" s="35">
        <v>0</v>
      </c>
      <c r="O1240" s="25">
        <f t="shared" si="147"/>
        <v>0</v>
      </c>
      <c r="P1240" s="30">
        <v>0</v>
      </c>
      <c r="R1240" s="50">
        <f t="shared" si="148"/>
        <v>0</v>
      </c>
      <c r="S1240" s="4">
        <v>0</v>
      </c>
      <c r="T1240" s="5">
        <f t="shared" si="149"/>
        <v>0</v>
      </c>
      <c r="U1240" s="14">
        <f t="shared" si="150"/>
        <v>0</v>
      </c>
    </row>
    <row r="1241" spans="1:21" ht="15.75" x14ac:dyDescent="0.25">
      <c r="A1241" s="6" t="s">
        <v>4</v>
      </c>
      <c r="B1241" s="10" t="s">
        <v>20</v>
      </c>
      <c r="C1241" s="2" t="s">
        <v>68</v>
      </c>
      <c r="D1241" s="3">
        <v>545</v>
      </c>
      <c r="E1241" s="3">
        <v>9512</v>
      </c>
      <c r="F1241" s="38">
        <v>0</v>
      </c>
      <c r="G1241" s="42">
        <v>432</v>
      </c>
      <c r="H1241" s="45">
        <v>0</v>
      </c>
      <c r="I1241" s="53">
        <f t="shared" si="144"/>
        <v>0</v>
      </c>
      <c r="J1241" s="30">
        <v>0</v>
      </c>
      <c r="K1241" s="45"/>
      <c r="L1241" s="56">
        <f t="shared" si="145"/>
        <v>0</v>
      </c>
      <c r="M1241" s="8">
        <f t="shared" si="146"/>
        <v>0</v>
      </c>
      <c r="N1241" s="35">
        <v>8.3999999999999995E-5</v>
      </c>
      <c r="O1241" s="25">
        <f t="shared" si="147"/>
        <v>0</v>
      </c>
      <c r="P1241" s="30">
        <v>0</v>
      </c>
      <c r="R1241" s="50">
        <f t="shared" si="148"/>
        <v>0</v>
      </c>
      <c r="S1241" s="4">
        <v>9.3999999999999994E-5</v>
      </c>
      <c r="T1241" s="5">
        <f t="shared" si="149"/>
        <v>0</v>
      </c>
      <c r="U1241" s="14">
        <f t="shared" si="150"/>
        <v>0</v>
      </c>
    </row>
    <row r="1242" spans="1:21" ht="15.75" x14ac:dyDescent="0.25">
      <c r="A1242" s="6" t="s">
        <v>4</v>
      </c>
      <c r="B1242" s="10" t="s">
        <v>20</v>
      </c>
      <c r="C1242" s="2" t="s">
        <v>69</v>
      </c>
      <c r="D1242" s="3">
        <v>545</v>
      </c>
      <c r="E1242" s="3">
        <v>9512</v>
      </c>
      <c r="F1242" s="38">
        <v>0</v>
      </c>
      <c r="G1242" s="42">
        <v>432</v>
      </c>
      <c r="H1242" s="45">
        <v>0</v>
      </c>
      <c r="I1242" s="53">
        <f t="shared" si="144"/>
        <v>0</v>
      </c>
      <c r="J1242" s="30">
        <v>0</v>
      </c>
      <c r="K1242" s="45"/>
      <c r="L1242" s="56">
        <f t="shared" si="145"/>
        <v>0</v>
      </c>
      <c r="M1242" s="8">
        <f t="shared" si="146"/>
        <v>0</v>
      </c>
      <c r="N1242" s="35">
        <v>1.3200000000000001E-4</v>
      </c>
      <c r="O1242" s="25">
        <f t="shared" si="147"/>
        <v>0</v>
      </c>
      <c r="P1242" s="30">
        <v>0</v>
      </c>
      <c r="R1242" s="50">
        <f t="shared" si="148"/>
        <v>0</v>
      </c>
      <c r="S1242" s="4">
        <v>1.46E-4</v>
      </c>
      <c r="T1242" s="5">
        <f t="shared" si="149"/>
        <v>0</v>
      </c>
      <c r="U1242" s="14">
        <f t="shared" si="150"/>
        <v>0</v>
      </c>
    </row>
    <row r="1243" spans="1:21" ht="15.75" x14ac:dyDescent="0.25">
      <c r="A1243" s="6" t="s">
        <v>4</v>
      </c>
      <c r="B1243" s="10" t="s">
        <v>20</v>
      </c>
      <c r="C1243" s="2" t="s">
        <v>71</v>
      </c>
      <c r="D1243" s="3">
        <v>545</v>
      </c>
      <c r="E1243" s="3">
        <v>9512</v>
      </c>
      <c r="F1243" s="38">
        <v>0.75</v>
      </c>
      <c r="G1243" s="42">
        <v>432</v>
      </c>
      <c r="H1243" s="45">
        <v>0</v>
      </c>
      <c r="I1243" s="53">
        <f t="shared" si="144"/>
        <v>324</v>
      </c>
      <c r="J1243" s="30">
        <v>0</v>
      </c>
      <c r="K1243" s="45"/>
      <c r="L1243" s="56">
        <f t="shared" si="145"/>
        <v>0</v>
      </c>
      <c r="M1243" s="8">
        <f t="shared" si="146"/>
        <v>324</v>
      </c>
      <c r="N1243" s="35">
        <v>8.2000000000000001E-5</v>
      </c>
      <c r="O1243" s="25">
        <f t="shared" si="147"/>
        <v>2.6568000000000001E-2</v>
      </c>
      <c r="P1243" s="30">
        <v>0</v>
      </c>
      <c r="R1243" s="50">
        <f t="shared" si="148"/>
        <v>0</v>
      </c>
      <c r="S1243" s="4">
        <v>9.2E-5</v>
      </c>
      <c r="T1243" s="5">
        <f t="shared" si="149"/>
        <v>0</v>
      </c>
      <c r="U1243" s="14">
        <f t="shared" si="150"/>
        <v>2.6568000000000001E-2</v>
      </c>
    </row>
    <row r="1244" spans="1:21" ht="15.75" x14ac:dyDescent="0.25">
      <c r="A1244" s="6" t="s">
        <v>4</v>
      </c>
      <c r="B1244" s="10" t="s">
        <v>20</v>
      </c>
      <c r="C1244" s="2" t="s">
        <v>84</v>
      </c>
      <c r="D1244" s="3">
        <v>545</v>
      </c>
      <c r="E1244" s="3">
        <v>9512</v>
      </c>
      <c r="F1244" s="38">
        <v>0.75</v>
      </c>
      <c r="G1244" s="42">
        <v>432</v>
      </c>
      <c r="H1244" s="45">
        <v>0</v>
      </c>
      <c r="I1244" s="53">
        <f t="shared" si="144"/>
        <v>324</v>
      </c>
      <c r="J1244" s="30">
        <v>0</v>
      </c>
      <c r="K1244" s="45"/>
      <c r="L1244" s="56">
        <f t="shared" si="145"/>
        <v>0</v>
      </c>
      <c r="M1244" s="8">
        <f t="shared" si="146"/>
        <v>324</v>
      </c>
      <c r="N1244" s="35">
        <v>0</v>
      </c>
      <c r="O1244" s="25">
        <f t="shared" si="147"/>
        <v>0</v>
      </c>
      <c r="P1244" s="30">
        <v>0</v>
      </c>
      <c r="R1244" s="50">
        <f t="shared" si="148"/>
        <v>0</v>
      </c>
      <c r="S1244" s="4">
        <v>0</v>
      </c>
      <c r="T1244" s="5">
        <f t="shared" si="149"/>
        <v>0</v>
      </c>
      <c r="U1244" s="14">
        <f t="shared" si="150"/>
        <v>0</v>
      </c>
    </row>
    <row r="1245" spans="1:21" ht="15.75" x14ac:dyDescent="0.25">
      <c r="A1245" s="6" t="s">
        <v>4</v>
      </c>
      <c r="B1245" s="10" t="s">
        <v>20</v>
      </c>
      <c r="C1245" s="2" t="s">
        <v>72</v>
      </c>
      <c r="D1245" s="3">
        <v>545</v>
      </c>
      <c r="E1245" s="3">
        <v>9512</v>
      </c>
      <c r="F1245" s="38">
        <v>0.75</v>
      </c>
      <c r="G1245" s="42">
        <v>432</v>
      </c>
      <c r="H1245" s="45">
        <v>0</v>
      </c>
      <c r="I1245" s="53">
        <f t="shared" si="144"/>
        <v>324</v>
      </c>
      <c r="J1245" s="30">
        <v>0</v>
      </c>
      <c r="K1245" s="45"/>
      <c r="L1245" s="56">
        <f t="shared" si="145"/>
        <v>0</v>
      </c>
      <c r="M1245" s="8">
        <f t="shared" si="146"/>
        <v>324</v>
      </c>
      <c r="N1245" s="35">
        <v>1.36E-4</v>
      </c>
      <c r="O1245" s="25">
        <f t="shared" si="147"/>
        <v>4.4063999999999999E-2</v>
      </c>
      <c r="P1245" s="30">
        <v>0</v>
      </c>
      <c r="R1245" s="50">
        <f t="shared" si="148"/>
        <v>0</v>
      </c>
      <c r="S1245" s="4">
        <v>1.35E-4</v>
      </c>
      <c r="T1245" s="5">
        <f t="shared" si="149"/>
        <v>0</v>
      </c>
      <c r="U1245" s="14">
        <f t="shared" si="150"/>
        <v>4.4063999999999999E-2</v>
      </c>
    </row>
    <row r="1246" spans="1:21" ht="15.75" x14ac:dyDescent="0.25">
      <c r="A1246" s="6" t="s">
        <v>4</v>
      </c>
      <c r="B1246" s="10" t="s">
        <v>20</v>
      </c>
      <c r="C1246" s="2" t="s">
        <v>85</v>
      </c>
      <c r="D1246" s="3">
        <v>545</v>
      </c>
      <c r="E1246" s="3">
        <v>9512</v>
      </c>
      <c r="F1246" s="38">
        <v>0</v>
      </c>
      <c r="G1246" s="42">
        <v>432</v>
      </c>
      <c r="H1246" s="45">
        <v>0</v>
      </c>
      <c r="I1246" s="53">
        <f t="shared" si="144"/>
        <v>0</v>
      </c>
      <c r="J1246" s="30">
        <v>0</v>
      </c>
      <c r="K1246" s="45"/>
      <c r="L1246" s="56">
        <f t="shared" si="145"/>
        <v>0</v>
      </c>
      <c r="M1246" s="8">
        <f t="shared" si="146"/>
        <v>0</v>
      </c>
      <c r="N1246" s="35">
        <v>1.2210000000000001E-3</v>
      </c>
      <c r="O1246" s="25">
        <f t="shared" si="147"/>
        <v>0</v>
      </c>
      <c r="P1246" s="30">
        <v>0</v>
      </c>
      <c r="R1246" s="50">
        <f t="shared" si="148"/>
        <v>0</v>
      </c>
      <c r="S1246" s="4">
        <v>1.3780000000000001E-3</v>
      </c>
      <c r="T1246" s="5">
        <f t="shared" si="149"/>
        <v>0</v>
      </c>
      <c r="U1246" s="14">
        <f t="shared" si="150"/>
        <v>0</v>
      </c>
    </row>
    <row r="1247" spans="1:21" ht="15.75" x14ac:dyDescent="0.25">
      <c r="A1247" s="6" t="s">
        <v>4</v>
      </c>
      <c r="B1247" s="10" t="s">
        <v>20</v>
      </c>
      <c r="C1247" s="2" t="s">
        <v>73</v>
      </c>
      <c r="D1247" s="3">
        <v>545</v>
      </c>
      <c r="E1247" s="3">
        <v>9512</v>
      </c>
      <c r="F1247" s="38">
        <v>0</v>
      </c>
      <c r="G1247" s="42">
        <v>432</v>
      </c>
      <c r="H1247" s="45">
        <v>0</v>
      </c>
      <c r="I1247" s="53">
        <f t="shared" si="144"/>
        <v>0</v>
      </c>
      <c r="J1247" s="30">
        <v>0</v>
      </c>
      <c r="K1247" s="45"/>
      <c r="L1247" s="56">
        <f t="shared" si="145"/>
        <v>0</v>
      </c>
      <c r="M1247" s="8">
        <f t="shared" si="146"/>
        <v>0</v>
      </c>
      <c r="N1247" s="35">
        <v>1.2E-5</v>
      </c>
      <c r="O1247" s="25">
        <f t="shared" si="147"/>
        <v>0</v>
      </c>
      <c r="P1247" s="30">
        <v>0</v>
      </c>
      <c r="R1247" s="50">
        <f t="shared" si="148"/>
        <v>0</v>
      </c>
      <c r="S1247" s="4">
        <v>1.2E-5</v>
      </c>
      <c r="T1247" s="5">
        <f t="shared" si="149"/>
        <v>0</v>
      </c>
      <c r="U1247" s="14">
        <f t="shared" si="150"/>
        <v>0</v>
      </c>
    </row>
    <row r="1248" spans="1:21" ht="15.75" x14ac:dyDescent="0.25">
      <c r="A1248" s="6" t="s">
        <v>4</v>
      </c>
      <c r="B1248" s="10" t="s">
        <v>20</v>
      </c>
      <c r="C1248" s="2" t="s">
        <v>74</v>
      </c>
      <c r="D1248" s="3">
        <v>545</v>
      </c>
      <c r="E1248" s="3">
        <v>9512</v>
      </c>
      <c r="F1248" s="38">
        <v>0</v>
      </c>
      <c r="G1248" s="42">
        <v>432</v>
      </c>
      <c r="H1248" s="45">
        <v>0</v>
      </c>
      <c r="I1248" s="53">
        <f t="shared" si="144"/>
        <v>0</v>
      </c>
      <c r="J1248" s="30">
        <v>0</v>
      </c>
      <c r="K1248" s="45"/>
      <c r="L1248" s="56">
        <f t="shared" si="145"/>
        <v>0</v>
      </c>
      <c r="M1248" s="8">
        <f t="shared" si="146"/>
        <v>0</v>
      </c>
      <c r="N1248" s="35">
        <v>2.14E-4</v>
      </c>
      <c r="O1248" s="25">
        <f t="shared" si="147"/>
        <v>0</v>
      </c>
      <c r="P1248" s="30">
        <v>0</v>
      </c>
      <c r="R1248" s="50">
        <f t="shared" si="148"/>
        <v>0</v>
      </c>
      <c r="S1248" s="4">
        <v>2.4000000000000001E-4</v>
      </c>
      <c r="T1248" s="5">
        <f t="shared" si="149"/>
        <v>0</v>
      </c>
      <c r="U1248" s="14">
        <f t="shared" si="150"/>
        <v>0</v>
      </c>
    </row>
    <row r="1249" spans="1:21" ht="15.75" x14ac:dyDescent="0.25">
      <c r="A1249" s="6" t="s">
        <v>4</v>
      </c>
      <c r="B1249" s="10" t="s">
        <v>20</v>
      </c>
      <c r="C1249" s="2" t="s">
        <v>87</v>
      </c>
      <c r="D1249" s="3">
        <v>545</v>
      </c>
      <c r="E1249" s="3">
        <v>9512</v>
      </c>
      <c r="F1249" s="38">
        <v>0</v>
      </c>
      <c r="G1249" s="42">
        <v>432</v>
      </c>
      <c r="H1249" s="45">
        <v>0</v>
      </c>
      <c r="I1249" s="53">
        <f t="shared" si="144"/>
        <v>0</v>
      </c>
      <c r="J1249" s="30">
        <v>0</v>
      </c>
      <c r="K1249" s="45"/>
      <c r="L1249" s="56">
        <f t="shared" si="145"/>
        <v>0</v>
      </c>
      <c r="M1249" s="8">
        <f t="shared" si="146"/>
        <v>0</v>
      </c>
      <c r="N1249" s="35">
        <v>2.2000000000000001E-4</v>
      </c>
      <c r="O1249" s="25">
        <f t="shared" si="147"/>
        <v>0</v>
      </c>
      <c r="P1249" s="30">
        <v>0</v>
      </c>
      <c r="R1249" s="50">
        <f t="shared" si="148"/>
        <v>0</v>
      </c>
      <c r="S1249" s="4">
        <v>2.4699999999999999E-4</v>
      </c>
      <c r="T1249" s="5">
        <f t="shared" si="149"/>
        <v>0</v>
      </c>
      <c r="U1249" s="14">
        <f t="shared" si="150"/>
        <v>0</v>
      </c>
    </row>
    <row r="1250" spans="1:21" ht="15.75" x14ac:dyDescent="0.25">
      <c r="A1250" s="6" t="s">
        <v>4</v>
      </c>
      <c r="B1250" s="10" t="s">
        <v>20</v>
      </c>
      <c r="C1250" s="2" t="s">
        <v>32</v>
      </c>
      <c r="D1250" s="3">
        <v>545</v>
      </c>
      <c r="E1250" s="3">
        <v>9512</v>
      </c>
      <c r="F1250" s="38">
        <v>0.5</v>
      </c>
      <c r="G1250" s="42">
        <v>432</v>
      </c>
      <c r="H1250" s="45">
        <v>0</v>
      </c>
      <c r="I1250" s="53">
        <f t="shared" si="144"/>
        <v>216</v>
      </c>
      <c r="J1250" s="30">
        <v>0</v>
      </c>
      <c r="K1250" s="45"/>
      <c r="L1250" s="56">
        <f t="shared" si="145"/>
        <v>0</v>
      </c>
      <c r="M1250" s="8">
        <f t="shared" si="146"/>
        <v>216</v>
      </c>
      <c r="N1250" s="35">
        <v>0</v>
      </c>
      <c r="O1250" s="25">
        <f t="shared" si="147"/>
        <v>0</v>
      </c>
      <c r="P1250" s="30">
        <v>0</v>
      </c>
      <c r="R1250" s="50">
        <f t="shared" si="148"/>
        <v>0</v>
      </c>
      <c r="S1250" s="4">
        <v>0</v>
      </c>
      <c r="T1250" s="5">
        <f t="shared" si="149"/>
        <v>0</v>
      </c>
      <c r="U1250" s="14">
        <f t="shared" si="150"/>
        <v>0</v>
      </c>
    </row>
    <row r="1251" spans="1:21" ht="15.75" x14ac:dyDescent="0.25">
      <c r="A1251" s="6" t="s">
        <v>4</v>
      </c>
      <c r="B1251" s="10" t="s">
        <v>20</v>
      </c>
      <c r="C1251" s="2" t="s">
        <v>37</v>
      </c>
      <c r="D1251" s="3">
        <v>545</v>
      </c>
      <c r="E1251" s="3">
        <v>9512</v>
      </c>
      <c r="F1251" s="38">
        <v>0</v>
      </c>
      <c r="G1251" s="42">
        <v>432</v>
      </c>
      <c r="H1251" s="45">
        <v>0</v>
      </c>
      <c r="I1251" s="53">
        <f t="shared" si="144"/>
        <v>0</v>
      </c>
      <c r="J1251" s="30">
        <v>0</v>
      </c>
      <c r="K1251" s="45"/>
      <c r="L1251" s="56">
        <f t="shared" si="145"/>
        <v>0</v>
      </c>
      <c r="M1251" s="8">
        <f t="shared" si="146"/>
        <v>0</v>
      </c>
      <c r="N1251" s="35">
        <v>2.1499999999999999E-4</v>
      </c>
      <c r="O1251" s="25">
        <f t="shared" si="147"/>
        <v>0</v>
      </c>
      <c r="P1251" s="30">
        <v>0</v>
      </c>
      <c r="R1251" s="50">
        <f t="shared" si="148"/>
        <v>0</v>
      </c>
      <c r="S1251" s="4">
        <v>2.41E-4</v>
      </c>
      <c r="T1251" s="5">
        <f t="shared" si="149"/>
        <v>0</v>
      </c>
      <c r="U1251" s="14">
        <f t="shared" si="150"/>
        <v>0</v>
      </c>
    </row>
    <row r="1252" spans="1:21" ht="15.75" x14ac:dyDescent="0.25">
      <c r="A1252" s="6" t="s">
        <v>4</v>
      </c>
      <c r="B1252" s="10" t="s">
        <v>20</v>
      </c>
      <c r="C1252" s="2" t="s">
        <v>38</v>
      </c>
      <c r="D1252" s="3">
        <v>545</v>
      </c>
      <c r="E1252" s="3">
        <v>9512</v>
      </c>
      <c r="F1252" s="38">
        <v>0</v>
      </c>
      <c r="G1252" s="42">
        <v>432</v>
      </c>
      <c r="H1252" s="45">
        <v>0</v>
      </c>
      <c r="I1252" s="53">
        <f t="shared" si="144"/>
        <v>0</v>
      </c>
      <c r="J1252" s="30">
        <v>0</v>
      </c>
      <c r="K1252" s="45"/>
      <c r="L1252" s="56">
        <f t="shared" si="145"/>
        <v>0</v>
      </c>
      <c r="M1252" s="8">
        <f t="shared" si="146"/>
        <v>0</v>
      </c>
      <c r="N1252" s="35">
        <v>4.8000000000000001E-5</v>
      </c>
      <c r="O1252" s="25">
        <f t="shared" si="147"/>
        <v>0</v>
      </c>
      <c r="P1252" s="30">
        <v>0</v>
      </c>
      <c r="R1252" s="50">
        <f t="shared" si="148"/>
        <v>0</v>
      </c>
      <c r="S1252" s="4">
        <v>5.7000000000000003E-5</v>
      </c>
      <c r="T1252" s="5">
        <f t="shared" si="149"/>
        <v>0</v>
      </c>
      <c r="U1252" s="14">
        <f t="shared" si="150"/>
        <v>0</v>
      </c>
    </row>
    <row r="1253" spans="1:21" ht="15.75" x14ac:dyDescent="0.25">
      <c r="A1253" s="6" t="s">
        <v>4</v>
      </c>
      <c r="B1253" s="10" t="s">
        <v>20</v>
      </c>
      <c r="C1253" s="2" t="s">
        <v>20</v>
      </c>
      <c r="D1253" s="3">
        <v>545</v>
      </c>
      <c r="E1253" s="3">
        <v>9512</v>
      </c>
      <c r="F1253" s="38">
        <v>0.75</v>
      </c>
      <c r="G1253" s="42">
        <v>432</v>
      </c>
      <c r="H1253" s="45">
        <v>0</v>
      </c>
      <c r="I1253" s="53">
        <f t="shared" si="144"/>
        <v>324</v>
      </c>
      <c r="J1253" s="30">
        <v>0</v>
      </c>
      <c r="K1253" s="45"/>
      <c r="L1253" s="56">
        <f t="shared" si="145"/>
        <v>0</v>
      </c>
      <c r="M1253" s="8">
        <f t="shared" si="146"/>
        <v>324</v>
      </c>
      <c r="N1253" s="35">
        <v>0</v>
      </c>
      <c r="O1253" s="25">
        <f t="shared" si="147"/>
        <v>0</v>
      </c>
      <c r="P1253" s="30">
        <v>0</v>
      </c>
      <c r="R1253" s="50">
        <f t="shared" si="148"/>
        <v>0</v>
      </c>
      <c r="S1253" s="4">
        <v>0</v>
      </c>
      <c r="T1253" s="5">
        <f t="shared" si="149"/>
        <v>0</v>
      </c>
      <c r="U1253" s="14">
        <f t="shared" si="150"/>
        <v>0</v>
      </c>
    </row>
    <row r="1254" spans="1:21" ht="15.75" x14ac:dyDescent="0.25">
      <c r="A1254" s="6" t="s">
        <v>4</v>
      </c>
      <c r="B1254" s="10" t="s">
        <v>20</v>
      </c>
      <c r="C1254" s="2" t="s">
        <v>36</v>
      </c>
      <c r="D1254" s="3">
        <v>545</v>
      </c>
      <c r="E1254" s="3">
        <v>9512</v>
      </c>
      <c r="F1254" s="38">
        <v>0</v>
      </c>
      <c r="G1254" s="42">
        <v>432</v>
      </c>
      <c r="H1254" s="45">
        <v>0</v>
      </c>
      <c r="I1254" s="53">
        <f t="shared" si="144"/>
        <v>0</v>
      </c>
      <c r="J1254" s="30">
        <v>0</v>
      </c>
      <c r="K1254" s="45"/>
      <c r="L1254" s="56">
        <f t="shared" si="145"/>
        <v>0</v>
      </c>
      <c r="M1254" s="8">
        <f t="shared" si="146"/>
        <v>0</v>
      </c>
      <c r="N1254" s="35">
        <v>0</v>
      </c>
      <c r="O1254" s="25">
        <f t="shared" si="147"/>
        <v>0</v>
      </c>
      <c r="P1254" s="30">
        <v>0</v>
      </c>
      <c r="R1254" s="50">
        <f t="shared" si="148"/>
        <v>0</v>
      </c>
      <c r="S1254" s="4">
        <v>0</v>
      </c>
      <c r="T1254" s="5">
        <f t="shared" si="149"/>
        <v>0</v>
      </c>
      <c r="U1254" s="14">
        <f t="shared" si="150"/>
        <v>0</v>
      </c>
    </row>
    <row r="1255" spans="1:21" ht="15.75" x14ac:dyDescent="0.25">
      <c r="A1255" s="6" t="s">
        <v>4</v>
      </c>
      <c r="B1255" s="10" t="s">
        <v>20</v>
      </c>
      <c r="C1255" s="2" t="s">
        <v>33</v>
      </c>
      <c r="D1255" s="3">
        <v>545</v>
      </c>
      <c r="E1255" s="3">
        <v>9512</v>
      </c>
      <c r="F1255" s="38">
        <v>0.5</v>
      </c>
      <c r="G1255" s="42">
        <v>432</v>
      </c>
      <c r="H1255" s="45">
        <v>0</v>
      </c>
      <c r="I1255" s="53">
        <f t="shared" si="144"/>
        <v>216</v>
      </c>
      <c r="J1255" s="30">
        <v>0</v>
      </c>
      <c r="K1255" s="45"/>
      <c r="L1255" s="56">
        <f t="shared" si="145"/>
        <v>0</v>
      </c>
      <c r="M1255" s="8">
        <f t="shared" si="146"/>
        <v>216</v>
      </c>
      <c r="N1255" s="35">
        <v>6.6000000000000005E-5</v>
      </c>
      <c r="O1255" s="25">
        <f t="shared" si="147"/>
        <v>1.4256000000000001E-2</v>
      </c>
      <c r="P1255" s="30">
        <v>0</v>
      </c>
      <c r="R1255" s="50">
        <f t="shared" si="148"/>
        <v>0</v>
      </c>
      <c r="S1255" s="4">
        <v>6.2000000000000003E-5</v>
      </c>
      <c r="T1255" s="5">
        <f t="shared" si="149"/>
        <v>0</v>
      </c>
      <c r="U1255" s="14">
        <f t="shared" si="150"/>
        <v>1.4256000000000001E-2</v>
      </c>
    </row>
    <row r="1256" spans="1:21" ht="15.75" x14ac:dyDescent="0.25">
      <c r="A1256" s="6" t="s">
        <v>4</v>
      </c>
      <c r="B1256" s="10" t="s">
        <v>20</v>
      </c>
      <c r="C1256" s="2" t="s">
        <v>187</v>
      </c>
      <c r="D1256" s="3">
        <v>545</v>
      </c>
      <c r="E1256" s="3">
        <v>9512</v>
      </c>
      <c r="F1256" s="38">
        <v>0.75</v>
      </c>
      <c r="G1256" s="42">
        <v>432</v>
      </c>
      <c r="H1256" s="45">
        <v>0</v>
      </c>
      <c r="I1256" s="53">
        <f t="shared" si="144"/>
        <v>324</v>
      </c>
      <c r="J1256" s="30">
        <v>0</v>
      </c>
      <c r="K1256" s="45"/>
      <c r="L1256" s="56">
        <f t="shared" si="145"/>
        <v>0</v>
      </c>
      <c r="M1256" s="8">
        <f t="shared" si="146"/>
        <v>324</v>
      </c>
      <c r="N1256" s="35">
        <v>4.6E-5</v>
      </c>
      <c r="O1256" s="25">
        <f t="shared" si="147"/>
        <v>1.4904000000000001E-2</v>
      </c>
      <c r="P1256" s="30">
        <v>0</v>
      </c>
      <c r="R1256" s="50">
        <f t="shared" si="148"/>
        <v>0</v>
      </c>
      <c r="S1256" s="4">
        <v>2.5999999999999998E-5</v>
      </c>
      <c r="T1256" s="5">
        <f t="shared" si="149"/>
        <v>0</v>
      </c>
      <c r="U1256" s="14">
        <f t="shared" si="150"/>
        <v>1.4904000000000001E-2</v>
      </c>
    </row>
    <row r="1257" spans="1:21" ht="15.75" x14ac:dyDescent="0.25">
      <c r="A1257" s="6" t="s">
        <v>4</v>
      </c>
      <c r="B1257" s="10" t="s">
        <v>20</v>
      </c>
      <c r="C1257" s="2" t="s">
        <v>203</v>
      </c>
      <c r="D1257" s="3">
        <v>545</v>
      </c>
      <c r="E1257" s="3">
        <v>9512</v>
      </c>
      <c r="F1257" s="38">
        <v>0</v>
      </c>
      <c r="G1257" s="42">
        <v>432</v>
      </c>
      <c r="H1257" s="45">
        <v>0</v>
      </c>
      <c r="I1257" s="53">
        <f t="shared" si="144"/>
        <v>0</v>
      </c>
      <c r="J1257" s="30">
        <v>0</v>
      </c>
      <c r="K1257" s="46"/>
      <c r="L1257" s="56">
        <f t="shared" si="145"/>
        <v>0</v>
      </c>
      <c r="M1257" s="8">
        <f t="shared" si="146"/>
        <v>0</v>
      </c>
      <c r="N1257" s="35">
        <v>0</v>
      </c>
      <c r="O1257" s="25">
        <f t="shared" si="147"/>
        <v>0</v>
      </c>
      <c r="P1257" s="30">
        <v>0</v>
      </c>
      <c r="Q1257" s="45"/>
      <c r="R1257" s="50">
        <f t="shared" si="148"/>
        <v>0</v>
      </c>
      <c r="S1257" s="4">
        <v>0</v>
      </c>
      <c r="T1257" s="5">
        <f t="shared" si="149"/>
        <v>0</v>
      </c>
      <c r="U1257" s="14">
        <f t="shared" si="150"/>
        <v>0</v>
      </c>
    </row>
    <row r="1258" spans="1:21" ht="15.75" x14ac:dyDescent="0.25">
      <c r="A1258" s="6" t="s">
        <v>4</v>
      </c>
      <c r="B1258" s="10" t="s">
        <v>20</v>
      </c>
      <c r="C1258" s="2" t="s">
        <v>64</v>
      </c>
      <c r="D1258" s="3">
        <v>546</v>
      </c>
      <c r="E1258" s="3">
        <v>9513</v>
      </c>
      <c r="F1258" s="38">
        <v>0.75</v>
      </c>
      <c r="G1258" s="42">
        <v>70346540</v>
      </c>
      <c r="H1258" s="45">
        <v>0</v>
      </c>
      <c r="I1258" s="53">
        <f t="shared" si="144"/>
        <v>52759905</v>
      </c>
      <c r="J1258" s="30">
        <v>0</v>
      </c>
      <c r="K1258" s="46"/>
      <c r="L1258" s="56">
        <f t="shared" si="145"/>
        <v>0</v>
      </c>
      <c r="M1258" s="8">
        <f t="shared" si="146"/>
        <v>52759905</v>
      </c>
      <c r="N1258" s="35">
        <v>1.4239999999999999E-3</v>
      </c>
      <c r="O1258" s="25">
        <f t="shared" si="147"/>
        <v>75130.104719999988</v>
      </c>
      <c r="P1258" s="30">
        <v>31204</v>
      </c>
      <c r="Q1258" s="45">
        <v>0</v>
      </c>
      <c r="R1258" s="50">
        <f t="shared" si="148"/>
        <v>23403</v>
      </c>
      <c r="S1258" s="4">
        <v>1.72E-3</v>
      </c>
      <c r="T1258" s="5">
        <f t="shared" si="149"/>
        <v>40.253160000000001</v>
      </c>
      <c r="U1258" s="14">
        <f t="shared" si="150"/>
        <v>75170.357879999981</v>
      </c>
    </row>
    <row r="1259" spans="1:21" ht="15.75" x14ac:dyDescent="0.25">
      <c r="A1259" s="6" t="s">
        <v>4</v>
      </c>
      <c r="B1259" s="10" t="s">
        <v>20</v>
      </c>
      <c r="C1259" s="2" t="s">
        <v>65</v>
      </c>
      <c r="D1259" s="3">
        <v>546</v>
      </c>
      <c r="E1259" s="3">
        <v>9513</v>
      </c>
      <c r="F1259" s="38">
        <v>0.75</v>
      </c>
      <c r="G1259" s="42">
        <v>70346540</v>
      </c>
      <c r="H1259" s="45">
        <v>0</v>
      </c>
      <c r="I1259" s="53">
        <f t="shared" si="144"/>
        <v>52759905</v>
      </c>
      <c r="J1259" s="30">
        <v>0</v>
      </c>
      <c r="K1259" s="46"/>
      <c r="L1259" s="56">
        <f t="shared" si="145"/>
        <v>0</v>
      </c>
      <c r="M1259" s="8">
        <f t="shared" si="146"/>
        <v>52759905</v>
      </c>
      <c r="N1259" s="35">
        <v>1.4100000000000001E-4</v>
      </c>
      <c r="O1259" s="25">
        <f t="shared" si="147"/>
        <v>7439.1466050000008</v>
      </c>
      <c r="P1259" s="30">
        <v>31204</v>
      </c>
      <c r="Q1259" s="45">
        <v>0</v>
      </c>
      <c r="R1259" s="50">
        <f t="shared" si="148"/>
        <v>23403</v>
      </c>
      <c r="S1259" s="4">
        <v>1.85E-4</v>
      </c>
      <c r="T1259" s="5">
        <f t="shared" si="149"/>
        <v>4.329555</v>
      </c>
      <c r="U1259" s="14">
        <f t="shared" si="150"/>
        <v>7443.4761600000011</v>
      </c>
    </row>
    <row r="1260" spans="1:21" ht="15.75" x14ac:dyDescent="0.25">
      <c r="A1260" s="6" t="s">
        <v>4</v>
      </c>
      <c r="B1260" s="10" t="s">
        <v>20</v>
      </c>
      <c r="C1260" s="2" t="s">
        <v>66</v>
      </c>
      <c r="D1260" s="3">
        <v>546</v>
      </c>
      <c r="E1260" s="3">
        <v>9513</v>
      </c>
      <c r="F1260" s="38">
        <v>0.75</v>
      </c>
      <c r="G1260" s="42">
        <v>70346540</v>
      </c>
      <c r="H1260" s="45">
        <v>0</v>
      </c>
      <c r="I1260" s="53">
        <f t="shared" si="144"/>
        <v>52759905</v>
      </c>
      <c r="J1260" s="30">
        <v>0</v>
      </c>
      <c r="K1260" s="46"/>
      <c r="L1260" s="56">
        <f t="shared" si="145"/>
        <v>0</v>
      </c>
      <c r="M1260" s="8">
        <f t="shared" si="146"/>
        <v>52759905</v>
      </c>
      <c r="N1260" s="35">
        <v>4.7399999999999997E-4</v>
      </c>
      <c r="O1260" s="25">
        <f t="shared" si="147"/>
        <v>25008.19497</v>
      </c>
      <c r="P1260" s="30">
        <v>31204</v>
      </c>
      <c r="Q1260" s="45">
        <v>0</v>
      </c>
      <c r="R1260" s="50">
        <f t="shared" si="148"/>
        <v>23403</v>
      </c>
      <c r="S1260" s="4">
        <v>4.5800000000000002E-4</v>
      </c>
      <c r="T1260" s="5">
        <f t="shared" si="149"/>
        <v>10.718574</v>
      </c>
      <c r="U1260" s="14">
        <f t="shared" si="150"/>
        <v>25018.913543999999</v>
      </c>
    </row>
    <row r="1261" spans="1:21" ht="15.75" x14ac:dyDescent="0.25">
      <c r="A1261" s="6" t="s">
        <v>4</v>
      </c>
      <c r="B1261" s="10" t="s">
        <v>20</v>
      </c>
      <c r="C1261" s="2" t="s">
        <v>78</v>
      </c>
      <c r="D1261" s="3">
        <v>546</v>
      </c>
      <c r="E1261" s="3">
        <v>9513</v>
      </c>
      <c r="F1261" s="38">
        <v>0.5</v>
      </c>
      <c r="G1261" s="42">
        <v>70346540</v>
      </c>
      <c r="H1261" s="45">
        <v>0</v>
      </c>
      <c r="I1261" s="53">
        <f t="shared" si="144"/>
        <v>35173270</v>
      </c>
      <c r="J1261" s="30">
        <v>0</v>
      </c>
      <c r="K1261" s="46"/>
      <c r="L1261" s="56">
        <f t="shared" si="145"/>
        <v>0</v>
      </c>
      <c r="M1261" s="8">
        <f t="shared" si="146"/>
        <v>35173270</v>
      </c>
      <c r="N1261" s="35">
        <v>5.4999999999999997E-3</v>
      </c>
      <c r="O1261" s="25">
        <f t="shared" si="147"/>
        <v>193452.98499999999</v>
      </c>
      <c r="P1261" s="30">
        <v>31204</v>
      </c>
      <c r="Q1261" s="45">
        <v>0</v>
      </c>
      <c r="R1261" s="50">
        <f t="shared" si="148"/>
        <v>15602</v>
      </c>
      <c r="S1261" s="4">
        <v>5.8060000000000004E-3</v>
      </c>
      <c r="T1261" s="5">
        <f t="shared" si="149"/>
        <v>90.585212000000013</v>
      </c>
      <c r="U1261" s="14">
        <f t="shared" si="150"/>
        <v>193543.57021199999</v>
      </c>
    </row>
    <row r="1262" spans="1:21" ht="15.75" x14ac:dyDescent="0.25">
      <c r="A1262" s="6" t="s">
        <v>4</v>
      </c>
      <c r="B1262" s="10" t="s">
        <v>20</v>
      </c>
      <c r="C1262" s="2" t="s">
        <v>67</v>
      </c>
      <c r="D1262" s="3">
        <v>546</v>
      </c>
      <c r="E1262" s="3">
        <v>9513</v>
      </c>
      <c r="F1262" s="38">
        <v>0.5</v>
      </c>
      <c r="G1262" s="42">
        <v>70346540</v>
      </c>
      <c r="H1262" s="45">
        <v>0</v>
      </c>
      <c r="I1262" s="53">
        <f t="shared" si="144"/>
        <v>35173270</v>
      </c>
      <c r="J1262" s="30">
        <v>0</v>
      </c>
      <c r="K1262" s="46"/>
      <c r="L1262" s="56">
        <f t="shared" si="145"/>
        <v>0</v>
      </c>
      <c r="M1262" s="8">
        <f t="shared" si="146"/>
        <v>35173270</v>
      </c>
      <c r="N1262" s="35">
        <v>0</v>
      </c>
      <c r="O1262" s="25">
        <f t="shared" si="147"/>
        <v>0</v>
      </c>
      <c r="P1262" s="30">
        <v>31204</v>
      </c>
      <c r="Q1262" s="45">
        <v>0</v>
      </c>
      <c r="R1262" s="50">
        <f t="shared" si="148"/>
        <v>15602</v>
      </c>
      <c r="S1262" s="4">
        <v>0</v>
      </c>
      <c r="T1262" s="5">
        <f t="shared" si="149"/>
        <v>0</v>
      </c>
      <c r="U1262" s="14">
        <f t="shared" si="150"/>
        <v>0</v>
      </c>
    </row>
    <row r="1263" spans="1:21" ht="15.75" x14ac:dyDescent="0.25">
      <c r="A1263" s="6" t="s">
        <v>4</v>
      </c>
      <c r="B1263" s="10" t="s">
        <v>20</v>
      </c>
      <c r="C1263" s="2" t="s">
        <v>68</v>
      </c>
      <c r="D1263" s="3">
        <v>546</v>
      </c>
      <c r="E1263" s="3">
        <v>9513</v>
      </c>
      <c r="F1263" s="38">
        <v>0</v>
      </c>
      <c r="G1263" s="42">
        <v>70346540</v>
      </c>
      <c r="H1263" s="45">
        <v>0</v>
      </c>
      <c r="I1263" s="53">
        <f t="shared" si="144"/>
        <v>0</v>
      </c>
      <c r="J1263" s="30">
        <v>0</v>
      </c>
      <c r="K1263" s="46"/>
      <c r="L1263" s="56">
        <f t="shared" si="145"/>
        <v>0</v>
      </c>
      <c r="M1263" s="8">
        <f t="shared" si="146"/>
        <v>0</v>
      </c>
      <c r="N1263" s="35">
        <v>8.3999999999999995E-5</v>
      </c>
      <c r="O1263" s="25">
        <f t="shared" si="147"/>
        <v>0</v>
      </c>
      <c r="P1263" s="30">
        <v>31204</v>
      </c>
      <c r="Q1263" s="45">
        <v>0</v>
      </c>
      <c r="R1263" s="50">
        <f t="shared" si="148"/>
        <v>0</v>
      </c>
      <c r="S1263" s="4">
        <v>9.3999999999999994E-5</v>
      </c>
      <c r="T1263" s="5">
        <f t="shared" si="149"/>
        <v>0</v>
      </c>
      <c r="U1263" s="14">
        <f t="shared" si="150"/>
        <v>0</v>
      </c>
    </row>
    <row r="1264" spans="1:21" ht="15.75" x14ac:dyDescent="0.25">
      <c r="A1264" s="6" t="s">
        <v>4</v>
      </c>
      <c r="B1264" s="10" t="s">
        <v>20</v>
      </c>
      <c r="C1264" s="2" t="s">
        <v>69</v>
      </c>
      <c r="D1264" s="3">
        <v>546</v>
      </c>
      <c r="E1264" s="3">
        <v>9513</v>
      </c>
      <c r="F1264" s="38">
        <v>0</v>
      </c>
      <c r="G1264" s="42">
        <v>70346540</v>
      </c>
      <c r="H1264" s="45">
        <v>0</v>
      </c>
      <c r="I1264" s="53">
        <f t="shared" si="144"/>
        <v>0</v>
      </c>
      <c r="J1264" s="30">
        <v>0</v>
      </c>
      <c r="K1264" s="46"/>
      <c r="L1264" s="56">
        <f t="shared" si="145"/>
        <v>0</v>
      </c>
      <c r="M1264" s="8">
        <f t="shared" si="146"/>
        <v>0</v>
      </c>
      <c r="N1264" s="35">
        <v>1.3200000000000001E-4</v>
      </c>
      <c r="O1264" s="25">
        <f t="shared" si="147"/>
        <v>0</v>
      </c>
      <c r="P1264" s="30">
        <v>31204</v>
      </c>
      <c r="Q1264" s="45">
        <v>0</v>
      </c>
      <c r="R1264" s="50">
        <f t="shared" si="148"/>
        <v>0</v>
      </c>
      <c r="S1264" s="4">
        <v>1.46E-4</v>
      </c>
      <c r="T1264" s="5">
        <f t="shared" si="149"/>
        <v>0</v>
      </c>
      <c r="U1264" s="14">
        <f t="shared" si="150"/>
        <v>0</v>
      </c>
    </row>
    <row r="1265" spans="1:21" ht="15.75" x14ac:dyDescent="0.25">
      <c r="A1265" s="6" t="s">
        <v>4</v>
      </c>
      <c r="B1265" s="10" t="s">
        <v>20</v>
      </c>
      <c r="C1265" s="2" t="s">
        <v>71</v>
      </c>
      <c r="D1265" s="3">
        <v>546</v>
      </c>
      <c r="E1265" s="3">
        <v>9513</v>
      </c>
      <c r="F1265" s="38">
        <v>0.75</v>
      </c>
      <c r="G1265" s="42">
        <v>70346540</v>
      </c>
      <c r="H1265" s="45">
        <v>0</v>
      </c>
      <c r="I1265" s="53">
        <f t="shared" si="144"/>
        <v>52759905</v>
      </c>
      <c r="J1265" s="30">
        <v>0</v>
      </c>
      <c r="K1265" s="46"/>
      <c r="L1265" s="56">
        <f t="shared" si="145"/>
        <v>0</v>
      </c>
      <c r="M1265" s="8">
        <f t="shared" si="146"/>
        <v>52759905</v>
      </c>
      <c r="N1265" s="35">
        <v>8.2000000000000001E-5</v>
      </c>
      <c r="O1265" s="25">
        <f t="shared" si="147"/>
        <v>4326.3122100000001</v>
      </c>
      <c r="P1265" s="30">
        <v>31204</v>
      </c>
      <c r="Q1265" s="45">
        <v>0</v>
      </c>
      <c r="R1265" s="50">
        <f t="shared" si="148"/>
        <v>23403</v>
      </c>
      <c r="S1265" s="4">
        <v>9.2E-5</v>
      </c>
      <c r="T1265" s="5">
        <f t="shared" si="149"/>
        <v>2.153076</v>
      </c>
      <c r="U1265" s="14">
        <f t="shared" si="150"/>
        <v>4328.4652859999997</v>
      </c>
    </row>
    <row r="1266" spans="1:21" ht="15.75" x14ac:dyDescent="0.25">
      <c r="A1266" s="6" t="s">
        <v>4</v>
      </c>
      <c r="B1266" s="10" t="s">
        <v>20</v>
      </c>
      <c r="C1266" s="2" t="s">
        <v>84</v>
      </c>
      <c r="D1266" s="3">
        <v>546</v>
      </c>
      <c r="E1266" s="3">
        <v>9513</v>
      </c>
      <c r="F1266" s="38">
        <v>0.75</v>
      </c>
      <c r="G1266" s="42">
        <v>70346540</v>
      </c>
      <c r="H1266" s="45">
        <v>0</v>
      </c>
      <c r="I1266" s="53">
        <f t="shared" si="144"/>
        <v>52759905</v>
      </c>
      <c r="J1266" s="30">
        <v>0</v>
      </c>
      <c r="K1266" s="46"/>
      <c r="L1266" s="56">
        <f t="shared" si="145"/>
        <v>0</v>
      </c>
      <c r="M1266" s="8">
        <f t="shared" si="146"/>
        <v>52759905</v>
      </c>
      <c r="N1266" s="35">
        <v>0</v>
      </c>
      <c r="O1266" s="25">
        <f t="shared" si="147"/>
        <v>0</v>
      </c>
      <c r="P1266" s="30">
        <v>31204</v>
      </c>
      <c r="Q1266" s="45">
        <v>0</v>
      </c>
      <c r="R1266" s="50">
        <f t="shared" si="148"/>
        <v>23403</v>
      </c>
      <c r="S1266" s="4">
        <v>0</v>
      </c>
      <c r="T1266" s="5">
        <f t="shared" si="149"/>
        <v>0</v>
      </c>
      <c r="U1266" s="14">
        <f t="shared" si="150"/>
        <v>0</v>
      </c>
    </row>
    <row r="1267" spans="1:21" ht="15.75" x14ac:dyDescent="0.25">
      <c r="A1267" s="6" t="s">
        <v>4</v>
      </c>
      <c r="B1267" s="10" t="s">
        <v>20</v>
      </c>
      <c r="C1267" s="2" t="s">
        <v>194</v>
      </c>
      <c r="D1267" s="3">
        <v>546</v>
      </c>
      <c r="E1267" s="3">
        <v>9513</v>
      </c>
      <c r="F1267" s="38">
        <v>0</v>
      </c>
      <c r="G1267" s="42">
        <v>70346540</v>
      </c>
      <c r="H1267" s="45">
        <v>0</v>
      </c>
      <c r="I1267" s="53">
        <f t="shared" si="144"/>
        <v>0</v>
      </c>
      <c r="J1267" s="30">
        <v>0</v>
      </c>
      <c r="K1267" s="46"/>
      <c r="L1267" s="56">
        <f t="shared" si="145"/>
        <v>0</v>
      </c>
      <c r="M1267" s="8">
        <f t="shared" si="146"/>
        <v>0</v>
      </c>
      <c r="N1267" s="35">
        <v>3.0200000000000002E-4</v>
      </c>
      <c r="O1267" s="25">
        <f t="shared" si="147"/>
        <v>0</v>
      </c>
      <c r="P1267" s="30">
        <v>31204</v>
      </c>
      <c r="Q1267" s="45">
        <v>0</v>
      </c>
      <c r="R1267" s="50">
        <f t="shared" si="148"/>
        <v>0</v>
      </c>
      <c r="S1267" s="4">
        <v>3.0699999999999998E-4</v>
      </c>
      <c r="T1267" s="5">
        <f t="shared" si="149"/>
        <v>0</v>
      </c>
      <c r="U1267" s="14">
        <f t="shared" si="150"/>
        <v>0</v>
      </c>
    </row>
    <row r="1268" spans="1:21" ht="15.75" x14ac:dyDescent="0.25">
      <c r="A1268" s="6" t="s">
        <v>4</v>
      </c>
      <c r="B1268" s="10" t="s">
        <v>20</v>
      </c>
      <c r="C1268" s="2" t="s">
        <v>72</v>
      </c>
      <c r="D1268" s="3">
        <v>546</v>
      </c>
      <c r="E1268" s="3">
        <v>9513</v>
      </c>
      <c r="F1268" s="38">
        <v>0.75</v>
      </c>
      <c r="G1268" s="42">
        <v>70346540</v>
      </c>
      <c r="H1268" s="45">
        <v>0</v>
      </c>
      <c r="I1268" s="53">
        <f t="shared" si="144"/>
        <v>52759905</v>
      </c>
      <c r="J1268" s="30">
        <v>0</v>
      </c>
      <c r="K1268" s="46"/>
      <c r="L1268" s="56">
        <f t="shared" si="145"/>
        <v>0</v>
      </c>
      <c r="M1268" s="8">
        <f t="shared" si="146"/>
        <v>52759905</v>
      </c>
      <c r="N1268" s="35">
        <v>1.36E-4</v>
      </c>
      <c r="O1268" s="25">
        <f t="shared" si="147"/>
        <v>7175.3470799999996</v>
      </c>
      <c r="P1268" s="30">
        <v>31204</v>
      </c>
      <c r="Q1268" s="45">
        <v>0</v>
      </c>
      <c r="R1268" s="50">
        <f t="shared" si="148"/>
        <v>23403</v>
      </c>
      <c r="S1268" s="4">
        <v>1.35E-4</v>
      </c>
      <c r="T1268" s="5">
        <f t="shared" si="149"/>
        <v>3.159405</v>
      </c>
      <c r="U1268" s="14">
        <f t="shared" si="150"/>
        <v>7178.5064849999999</v>
      </c>
    </row>
    <row r="1269" spans="1:21" ht="15.75" x14ac:dyDescent="0.25">
      <c r="A1269" s="6" t="s">
        <v>4</v>
      </c>
      <c r="B1269" s="10" t="s">
        <v>20</v>
      </c>
      <c r="C1269" s="2" t="s">
        <v>85</v>
      </c>
      <c r="D1269" s="3">
        <v>546</v>
      </c>
      <c r="E1269" s="3">
        <v>9513</v>
      </c>
      <c r="F1269" s="38">
        <v>0</v>
      </c>
      <c r="G1269" s="42">
        <v>70346540</v>
      </c>
      <c r="H1269" s="45">
        <v>0</v>
      </c>
      <c r="I1269" s="53">
        <f t="shared" si="144"/>
        <v>0</v>
      </c>
      <c r="J1269" s="30">
        <v>0</v>
      </c>
      <c r="K1269" s="46"/>
      <c r="L1269" s="56">
        <f t="shared" si="145"/>
        <v>0</v>
      </c>
      <c r="M1269" s="8">
        <f t="shared" si="146"/>
        <v>0</v>
      </c>
      <c r="N1269" s="35">
        <v>1.2210000000000001E-3</v>
      </c>
      <c r="O1269" s="25">
        <f t="shared" si="147"/>
        <v>0</v>
      </c>
      <c r="P1269" s="30">
        <v>31204</v>
      </c>
      <c r="Q1269" s="45">
        <v>0</v>
      </c>
      <c r="R1269" s="50">
        <f t="shared" si="148"/>
        <v>0</v>
      </c>
      <c r="S1269" s="4">
        <v>1.3780000000000001E-3</v>
      </c>
      <c r="T1269" s="5">
        <f t="shared" si="149"/>
        <v>0</v>
      </c>
      <c r="U1269" s="14">
        <f t="shared" si="150"/>
        <v>0</v>
      </c>
    </row>
    <row r="1270" spans="1:21" ht="15.75" x14ac:dyDescent="0.25">
      <c r="A1270" s="6" t="s">
        <v>4</v>
      </c>
      <c r="B1270" s="10" t="s">
        <v>20</v>
      </c>
      <c r="C1270" s="2" t="s">
        <v>73</v>
      </c>
      <c r="D1270" s="3">
        <v>546</v>
      </c>
      <c r="E1270" s="3">
        <v>9513</v>
      </c>
      <c r="F1270" s="38">
        <v>0</v>
      </c>
      <c r="G1270" s="42">
        <v>70346540</v>
      </c>
      <c r="H1270" s="45">
        <v>0</v>
      </c>
      <c r="I1270" s="53">
        <f t="shared" si="144"/>
        <v>0</v>
      </c>
      <c r="J1270" s="30">
        <v>0</v>
      </c>
      <c r="K1270" s="46"/>
      <c r="L1270" s="56">
        <f t="shared" si="145"/>
        <v>0</v>
      </c>
      <c r="M1270" s="8">
        <f t="shared" si="146"/>
        <v>0</v>
      </c>
      <c r="N1270" s="35">
        <v>1.2E-5</v>
      </c>
      <c r="O1270" s="25">
        <f t="shared" si="147"/>
        <v>0</v>
      </c>
      <c r="P1270" s="30">
        <v>31204</v>
      </c>
      <c r="Q1270" s="45">
        <v>0</v>
      </c>
      <c r="R1270" s="50">
        <f t="shared" si="148"/>
        <v>0</v>
      </c>
      <c r="S1270" s="4">
        <v>1.2E-5</v>
      </c>
      <c r="T1270" s="5">
        <f t="shared" si="149"/>
        <v>0</v>
      </c>
      <c r="U1270" s="14">
        <f t="shared" si="150"/>
        <v>0</v>
      </c>
    </row>
    <row r="1271" spans="1:21" ht="15.75" x14ac:dyDescent="0.25">
      <c r="A1271" s="6" t="s">
        <v>4</v>
      </c>
      <c r="B1271" s="10" t="s">
        <v>20</v>
      </c>
      <c r="C1271" s="2" t="s">
        <v>74</v>
      </c>
      <c r="D1271" s="3">
        <v>546</v>
      </c>
      <c r="E1271" s="3">
        <v>9513</v>
      </c>
      <c r="F1271" s="38">
        <v>0</v>
      </c>
      <c r="G1271" s="42">
        <v>70346540</v>
      </c>
      <c r="H1271" s="45">
        <v>0</v>
      </c>
      <c r="I1271" s="53">
        <f t="shared" si="144"/>
        <v>0</v>
      </c>
      <c r="J1271" s="30">
        <v>0</v>
      </c>
      <c r="K1271" s="46"/>
      <c r="L1271" s="56">
        <f t="shared" si="145"/>
        <v>0</v>
      </c>
      <c r="M1271" s="8">
        <f t="shared" si="146"/>
        <v>0</v>
      </c>
      <c r="N1271" s="35">
        <v>2.14E-4</v>
      </c>
      <c r="O1271" s="25">
        <f t="shared" si="147"/>
        <v>0</v>
      </c>
      <c r="P1271" s="30">
        <v>31204</v>
      </c>
      <c r="Q1271" s="45">
        <v>0</v>
      </c>
      <c r="R1271" s="50">
        <f t="shared" si="148"/>
        <v>0</v>
      </c>
      <c r="S1271" s="4">
        <v>2.4000000000000001E-4</v>
      </c>
      <c r="T1271" s="5">
        <f t="shared" si="149"/>
        <v>0</v>
      </c>
      <c r="U1271" s="14">
        <f t="shared" si="150"/>
        <v>0</v>
      </c>
    </row>
    <row r="1272" spans="1:21" ht="15.75" x14ac:dyDescent="0.25">
      <c r="A1272" s="6" t="s">
        <v>4</v>
      </c>
      <c r="B1272" s="10" t="s">
        <v>20</v>
      </c>
      <c r="C1272" s="2" t="s">
        <v>87</v>
      </c>
      <c r="D1272" s="3">
        <v>546</v>
      </c>
      <c r="E1272" s="3">
        <v>9513</v>
      </c>
      <c r="F1272" s="38">
        <v>0</v>
      </c>
      <c r="G1272" s="42">
        <v>70346540</v>
      </c>
      <c r="H1272" s="45">
        <v>0</v>
      </c>
      <c r="I1272" s="53">
        <f t="shared" si="144"/>
        <v>0</v>
      </c>
      <c r="J1272" s="30">
        <v>0</v>
      </c>
      <c r="K1272" s="46"/>
      <c r="L1272" s="56">
        <f t="shared" si="145"/>
        <v>0</v>
      </c>
      <c r="M1272" s="8">
        <f t="shared" si="146"/>
        <v>0</v>
      </c>
      <c r="N1272" s="35">
        <v>2.2000000000000001E-4</v>
      </c>
      <c r="O1272" s="25">
        <f t="shared" si="147"/>
        <v>0</v>
      </c>
      <c r="P1272" s="30">
        <v>31204</v>
      </c>
      <c r="Q1272" s="45">
        <v>0</v>
      </c>
      <c r="R1272" s="50">
        <f t="shared" si="148"/>
        <v>0</v>
      </c>
      <c r="S1272" s="4">
        <v>2.4699999999999999E-4</v>
      </c>
      <c r="T1272" s="5">
        <f t="shared" si="149"/>
        <v>0</v>
      </c>
      <c r="U1272" s="14">
        <f t="shared" si="150"/>
        <v>0</v>
      </c>
    </row>
    <row r="1273" spans="1:21" ht="15.75" x14ac:dyDescent="0.25">
      <c r="A1273" s="6" t="s">
        <v>4</v>
      </c>
      <c r="B1273" s="10" t="s">
        <v>20</v>
      </c>
      <c r="C1273" s="2" t="s">
        <v>32</v>
      </c>
      <c r="D1273" s="3">
        <v>546</v>
      </c>
      <c r="E1273" s="3">
        <v>9513</v>
      </c>
      <c r="F1273" s="38">
        <v>0.5</v>
      </c>
      <c r="G1273" s="42">
        <v>70346540</v>
      </c>
      <c r="H1273" s="45">
        <v>0</v>
      </c>
      <c r="I1273" s="53">
        <f t="shared" si="144"/>
        <v>35173270</v>
      </c>
      <c r="J1273" s="30">
        <v>0</v>
      </c>
      <c r="K1273" s="46"/>
      <c r="L1273" s="56">
        <f t="shared" si="145"/>
        <v>0</v>
      </c>
      <c r="M1273" s="8">
        <f t="shared" si="146"/>
        <v>35173270</v>
      </c>
      <c r="N1273" s="35">
        <v>0</v>
      </c>
      <c r="O1273" s="25">
        <f t="shared" si="147"/>
        <v>0</v>
      </c>
      <c r="P1273" s="30">
        <v>31204</v>
      </c>
      <c r="Q1273" s="45">
        <v>0</v>
      </c>
      <c r="R1273" s="50">
        <f t="shared" si="148"/>
        <v>15602</v>
      </c>
      <c r="S1273" s="4">
        <v>0</v>
      </c>
      <c r="T1273" s="5">
        <f t="shared" si="149"/>
        <v>0</v>
      </c>
      <c r="U1273" s="14">
        <f t="shared" si="150"/>
        <v>0</v>
      </c>
    </row>
    <row r="1274" spans="1:21" ht="15.75" x14ac:dyDescent="0.25">
      <c r="A1274" s="6" t="s">
        <v>4</v>
      </c>
      <c r="B1274" s="10" t="s">
        <v>20</v>
      </c>
      <c r="C1274" s="2" t="s">
        <v>37</v>
      </c>
      <c r="D1274" s="3">
        <v>546</v>
      </c>
      <c r="E1274" s="3">
        <v>9513</v>
      </c>
      <c r="F1274" s="38">
        <v>0</v>
      </c>
      <c r="G1274" s="42">
        <v>70346540</v>
      </c>
      <c r="H1274" s="45">
        <v>0</v>
      </c>
      <c r="I1274" s="53">
        <f t="shared" si="144"/>
        <v>0</v>
      </c>
      <c r="J1274" s="30">
        <v>0</v>
      </c>
      <c r="K1274" s="46"/>
      <c r="L1274" s="56">
        <f t="shared" si="145"/>
        <v>0</v>
      </c>
      <c r="M1274" s="8">
        <f t="shared" si="146"/>
        <v>0</v>
      </c>
      <c r="N1274" s="35">
        <v>2.1499999999999999E-4</v>
      </c>
      <c r="O1274" s="25">
        <f t="shared" si="147"/>
        <v>0</v>
      </c>
      <c r="P1274" s="30">
        <v>31204</v>
      </c>
      <c r="Q1274" s="45">
        <v>0</v>
      </c>
      <c r="R1274" s="50">
        <f t="shared" si="148"/>
        <v>0</v>
      </c>
      <c r="S1274" s="4">
        <v>2.41E-4</v>
      </c>
      <c r="T1274" s="5">
        <f t="shared" si="149"/>
        <v>0</v>
      </c>
      <c r="U1274" s="14">
        <f t="shared" si="150"/>
        <v>0</v>
      </c>
    </row>
    <row r="1275" spans="1:21" ht="15.75" x14ac:dyDescent="0.25">
      <c r="A1275" s="6" t="s">
        <v>4</v>
      </c>
      <c r="B1275" s="10" t="s">
        <v>20</v>
      </c>
      <c r="C1275" s="2" t="s">
        <v>38</v>
      </c>
      <c r="D1275" s="3">
        <v>546</v>
      </c>
      <c r="E1275" s="3">
        <v>9513</v>
      </c>
      <c r="F1275" s="38">
        <v>0</v>
      </c>
      <c r="G1275" s="42">
        <v>70346540</v>
      </c>
      <c r="H1275" s="45">
        <v>0</v>
      </c>
      <c r="I1275" s="53">
        <f t="shared" si="144"/>
        <v>0</v>
      </c>
      <c r="J1275" s="30">
        <v>0</v>
      </c>
      <c r="K1275" s="46"/>
      <c r="L1275" s="56">
        <f t="shared" si="145"/>
        <v>0</v>
      </c>
      <c r="M1275" s="8">
        <f t="shared" si="146"/>
        <v>0</v>
      </c>
      <c r="N1275" s="35">
        <v>4.8000000000000001E-5</v>
      </c>
      <c r="O1275" s="25">
        <f t="shared" si="147"/>
        <v>0</v>
      </c>
      <c r="P1275" s="30">
        <v>31204</v>
      </c>
      <c r="Q1275" s="45">
        <v>0</v>
      </c>
      <c r="R1275" s="50">
        <f t="shared" si="148"/>
        <v>0</v>
      </c>
      <c r="S1275" s="4">
        <v>5.7000000000000003E-5</v>
      </c>
      <c r="T1275" s="5">
        <f t="shared" si="149"/>
        <v>0</v>
      </c>
      <c r="U1275" s="14">
        <f t="shared" si="150"/>
        <v>0</v>
      </c>
    </row>
    <row r="1276" spans="1:21" ht="15.75" x14ac:dyDescent="0.25">
      <c r="A1276" s="6" t="s">
        <v>4</v>
      </c>
      <c r="B1276" s="10" t="s">
        <v>20</v>
      </c>
      <c r="C1276" s="2" t="s">
        <v>20</v>
      </c>
      <c r="D1276" s="3">
        <v>546</v>
      </c>
      <c r="E1276" s="3">
        <v>9513</v>
      </c>
      <c r="F1276" s="38">
        <v>0</v>
      </c>
      <c r="G1276" s="42">
        <v>70346540</v>
      </c>
      <c r="H1276" s="45">
        <v>0</v>
      </c>
      <c r="I1276" s="53">
        <f t="shared" si="144"/>
        <v>0</v>
      </c>
      <c r="J1276" s="30">
        <v>0</v>
      </c>
      <c r="K1276" s="46"/>
      <c r="L1276" s="56">
        <f t="shared" si="145"/>
        <v>0</v>
      </c>
      <c r="M1276" s="8">
        <f t="shared" si="146"/>
        <v>0</v>
      </c>
      <c r="N1276" s="35">
        <v>0</v>
      </c>
      <c r="O1276" s="25">
        <f t="shared" si="147"/>
        <v>0</v>
      </c>
      <c r="P1276" s="30">
        <v>31204</v>
      </c>
      <c r="Q1276" s="45">
        <v>0</v>
      </c>
      <c r="R1276" s="50">
        <f t="shared" si="148"/>
        <v>0</v>
      </c>
      <c r="S1276" s="4">
        <v>0</v>
      </c>
      <c r="T1276" s="5">
        <f t="shared" si="149"/>
        <v>0</v>
      </c>
      <c r="U1276" s="14">
        <f t="shared" si="150"/>
        <v>0</v>
      </c>
    </row>
    <row r="1277" spans="1:21" ht="15.75" x14ac:dyDescent="0.25">
      <c r="A1277" s="6" t="s">
        <v>4</v>
      </c>
      <c r="B1277" s="10" t="s">
        <v>20</v>
      </c>
      <c r="C1277" s="2" t="s">
        <v>36</v>
      </c>
      <c r="D1277" s="3">
        <v>546</v>
      </c>
      <c r="E1277" s="3">
        <v>9513</v>
      </c>
      <c r="F1277" s="38">
        <v>0</v>
      </c>
      <c r="G1277" s="42">
        <v>70346540</v>
      </c>
      <c r="H1277" s="45">
        <v>0</v>
      </c>
      <c r="I1277" s="53">
        <f t="shared" si="144"/>
        <v>0</v>
      </c>
      <c r="J1277" s="30">
        <v>0</v>
      </c>
      <c r="K1277" s="46"/>
      <c r="L1277" s="56">
        <f t="shared" si="145"/>
        <v>0</v>
      </c>
      <c r="M1277" s="8">
        <f t="shared" si="146"/>
        <v>0</v>
      </c>
      <c r="N1277" s="35">
        <v>0</v>
      </c>
      <c r="O1277" s="25">
        <f t="shared" si="147"/>
        <v>0</v>
      </c>
      <c r="P1277" s="30">
        <v>31204</v>
      </c>
      <c r="Q1277" s="45">
        <v>0</v>
      </c>
      <c r="R1277" s="50">
        <f t="shared" si="148"/>
        <v>0</v>
      </c>
      <c r="S1277" s="4">
        <v>0</v>
      </c>
      <c r="T1277" s="5">
        <f t="shared" si="149"/>
        <v>0</v>
      </c>
      <c r="U1277" s="14">
        <f t="shared" si="150"/>
        <v>0</v>
      </c>
    </row>
    <row r="1278" spans="1:21" ht="15.75" x14ac:dyDescent="0.25">
      <c r="A1278" s="6" t="s">
        <v>4</v>
      </c>
      <c r="B1278" s="10" t="s">
        <v>20</v>
      </c>
      <c r="C1278" s="2" t="s">
        <v>33</v>
      </c>
      <c r="D1278" s="3">
        <v>546</v>
      </c>
      <c r="E1278" s="3">
        <v>9513</v>
      </c>
      <c r="F1278" s="38">
        <v>0.5</v>
      </c>
      <c r="G1278" s="42">
        <v>70346540</v>
      </c>
      <c r="H1278" s="45">
        <v>0</v>
      </c>
      <c r="I1278" s="53">
        <f t="shared" ref="I1278:I1298" si="158">(G1278-H1278)*F1278</f>
        <v>35173270</v>
      </c>
      <c r="J1278" s="30">
        <v>0</v>
      </c>
      <c r="K1278" s="46"/>
      <c r="L1278" s="56">
        <f t="shared" ref="L1278:L1298" si="159">(J1278-K1278)*F1278</f>
        <v>0</v>
      </c>
      <c r="M1278" s="8">
        <f t="shared" ref="M1278:M1298" si="160">(G1278-H1278+J1278-K1278)*F1278</f>
        <v>35173270</v>
      </c>
      <c r="N1278" s="35">
        <v>6.6000000000000005E-5</v>
      </c>
      <c r="O1278" s="25">
        <f t="shared" ref="O1278:O1298" si="161">M1278*N1278</f>
        <v>2321.4358200000001</v>
      </c>
      <c r="P1278" s="30">
        <v>31204</v>
      </c>
      <c r="Q1278" s="45">
        <v>0</v>
      </c>
      <c r="R1278" s="50">
        <f t="shared" ref="R1278:R1298" si="162">+(P1278-Q1278)*F1278</f>
        <v>15602</v>
      </c>
      <c r="S1278" s="4">
        <v>6.2000000000000003E-5</v>
      </c>
      <c r="T1278" s="5">
        <f t="shared" ref="T1278:T1298" si="163">R1278*S1278</f>
        <v>0.96732400000000007</v>
      </c>
      <c r="U1278" s="14">
        <f t="shared" ref="U1278:U1298" si="164">+O1278+T1278</f>
        <v>2322.4031440000003</v>
      </c>
    </row>
    <row r="1279" spans="1:21" ht="15.75" x14ac:dyDescent="0.25">
      <c r="A1279" s="6" t="s">
        <v>4</v>
      </c>
      <c r="B1279" s="10" t="s">
        <v>20</v>
      </c>
      <c r="C1279" s="2" t="s">
        <v>187</v>
      </c>
      <c r="D1279" s="3">
        <v>546</v>
      </c>
      <c r="E1279" s="3">
        <v>9513</v>
      </c>
      <c r="F1279" s="38">
        <v>0.75</v>
      </c>
      <c r="G1279" s="42">
        <v>70346540</v>
      </c>
      <c r="H1279" s="45">
        <v>0</v>
      </c>
      <c r="I1279" s="53">
        <f t="shared" si="158"/>
        <v>52759905</v>
      </c>
      <c r="J1279" s="30">
        <v>0</v>
      </c>
      <c r="K1279" s="46"/>
      <c r="L1279" s="56">
        <f t="shared" si="159"/>
        <v>0</v>
      </c>
      <c r="M1279" s="8">
        <f t="shared" si="160"/>
        <v>52759905</v>
      </c>
      <c r="N1279" s="35">
        <v>4.6E-5</v>
      </c>
      <c r="O1279" s="25">
        <f t="shared" si="161"/>
        <v>2426.9556299999999</v>
      </c>
      <c r="P1279" s="30">
        <v>31204</v>
      </c>
      <c r="Q1279" s="45">
        <v>0</v>
      </c>
      <c r="R1279" s="50">
        <f t="shared" si="162"/>
        <v>23403</v>
      </c>
      <c r="S1279" s="4">
        <v>2.5999999999999998E-5</v>
      </c>
      <c r="T1279" s="5">
        <f t="shared" si="163"/>
        <v>0.60847799999999996</v>
      </c>
      <c r="U1279" s="14">
        <f t="shared" si="164"/>
        <v>2427.564108</v>
      </c>
    </row>
    <row r="1280" spans="1:21" ht="15.75" x14ac:dyDescent="0.25">
      <c r="A1280" s="6" t="s">
        <v>4</v>
      </c>
      <c r="B1280" s="10" t="s">
        <v>20</v>
      </c>
      <c r="C1280" s="2" t="s">
        <v>203</v>
      </c>
      <c r="D1280" s="3">
        <v>546</v>
      </c>
      <c r="E1280" s="3">
        <v>9513</v>
      </c>
      <c r="F1280" s="38">
        <v>0</v>
      </c>
      <c r="G1280" s="42">
        <v>70346540</v>
      </c>
      <c r="H1280" s="45">
        <v>0</v>
      </c>
      <c r="I1280" s="53">
        <f t="shared" si="158"/>
        <v>0</v>
      </c>
      <c r="J1280" s="30">
        <v>0</v>
      </c>
      <c r="K1280" s="46"/>
      <c r="L1280" s="56">
        <f t="shared" si="159"/>
        <v>0</v>
      </c>
      <c r="M1280" s="8">
        <f t="shared" si="160"/>
        <v>0</v>
      </c>
      <c r="N1280" s="35">
        <v>0</v>
      </c>
      <c r="O1280" s="25">
        <f t="shared" si="161"/>
        <v>0</v>
      </c>
      <c r="P1280" s="30">
        <v>31204</v>
      </c>
      <c r="Q1280" s="45">
        <v>0</v>
      </c>
      <c r="R1280" s="50">
        <f t="shared" si="162"/>
        <v>0</v>
      </c>
      <c r="S1280" s="4">
        <v>0</v>
      </c>
      <c r="T1280" s="5">
        <f t="shared" si="163"/>
        <v>0</v>
      </c>
      <c r="U1280" s="14">
        <f t="shared" si="164"/>
        <v>0</v>
      </c>
    </row>
    <row r="1281" spans="1:21" ht="15.75" x14ac:dyDescent="0.25">
      <c r="A1281" s="6" t="s">
        <v>200</v>
      </c>
      <c r="B1281" s="10" t="s">
        <v>201</v>
      </c>
      <c r="C1281" s="2" t="s">
        <v>64</v>
      </c>
      <c r="D1281" s="3">
        <v>549</v>
      </c>
      <c r="E1281" s="3">
        <v>9600</v>
      </c>
      <c r="F1281" s="38">
        <v>1</v>
      </c>
      <c r="G1281" s="42">
        <v>46006153</v>
      </c>
      <c r="H1281" s="45">
        <v>0</v>
      </c>
      <c r="I1281" s="53">
        <f t="shared" si="158"/>
        <v>46006153</v>
      </c>
      <c r="J1281" s="30">
        <v>0</v>
      </c>
      <c r="K1281" s="46"/>
      <c r="L1281" s="56">
        <f t="shared" si="159"/>
        <v>0</v>
      </c>
      <c r="M1281" s="8">
        <f t="shared" si="160"/>
        <v>46006153</v>
      </c>
      <c r="N1281" s="35">
        <v>1.4239999999999999E-3</v>
      </c>
      <c r="O1281" s="25">
        <f t="shared" si="161"/>
        <v>65512.761871999995</v>
      </c>
      <c r="P1281" s="30">
        <v>4333418</v>
      </c>
      <c r="Q1281" s="45">
        <v>0</v>
      </c>
      <c r="R1281" s="50">
        <f t="shared" si="162"/>
        <v>4333418</v>
      </c>
      <c r="S1281" s="4">
        <v>1.72E-3</v>
      </c>
      <c r="T1281" s="5">
        <f t="shared" si="163"/>
        <v>7453.4789599999995</v>
      </c>
      <c r="U1281" s="14">
        <f t="shared" si="164"/>
        <v>72966.240831999996</v>
      </c>
    </row>
    <row r="1282" spans="1:21" ht="15.75" x14ac:dyDescent="0.25">
      <c r="A1282" s="6" t="s">
        <v>200</v>
      </c>
      <c r="B1282" s="10" t="s">
        <v>201</v>
      </c>
      <c r="C1282" s="2" t="s">
        <v>65</v>
      </c>
      <c r="D1282" s="3">
        <v>549</v>
      </c>
      <c r="E1282" s="3">
        <v>9600</v>
      </c>
      <c r="F1282" s="38">
        <v>1</v>
      </c>
      <c r="G1282" s="42">
        <v>46006153</v>
      </c>
      <c r="H1282" s="45">
        <v>0</v>
      </c>
      <c r="I1282" s="53">
        <f t="shared" si="158"/>
        <v>46006153</v>
      </c>
      <c r="J1282" s="30">
        <v>0</v>
      </c>
      <c r="K1282" s="46"/>
      <c r="L1282" s="56">
        <f t="shared" si="159"/>
        <v>0</v>
      </c>
      <c r="M1282" s="8">
        <f t="shared" si="160"/>
        <v>46006153</v>
      </c>
      <c r="N1282" s="35">
        <v>1.4100000000000001E-4</v>
      </c>
      <c r="O1282" s="25">
        <f t="shared" si="161"/>
        <v>6486.8675730000004</v>
      </c>
      <c r="P1282" s="30">
        <v>4333418</v>
      </c>
      <c r="Q1282" s="45">
        <v>0</v>
      </c>
      <c r="R1282" s="50">
        <f t="shared" si="162"/>
        <v>4333418</v>
      </c>
      <c r="S1282" s="4">
        <v>1.85E-4</v>
      </c>
      <c r="T1282" s="5">
        <f t="shared" si="163"/>
        <v>801.68232999999998</v>
      </c>
      <c r="U1282" s="14">
        <f t="shared" si="164"/>
        <v>7288.5499030000001</v>
      </c>
    </row>
    <row r="1283" spans="1:21" ht="15.75" x14ac:dyDescent="0.25">
      <c r="A1283" s="6" t="s">
        <v>200</v>
      </c>
      <c r="B1283" s="10" t="s">
        <v>201</v>
      </c>
      <c r="C1283" s="2" t="s">
        <v>66</v>
      </c>
      <c r="D1283" s="3">
        <v>549</v>
      </c>
      <c r="E1283" s="3">
        <v>9600</v>
      </c>
      <c r="F1283" s="38">
        <v>1</v>
      </c>
      <c r="G1283" s="42">
        <v>46006153</v>
      </c>
      <c r="H1283" s="45">
        <v>0</v>
      </c>
      <c r="I1283" s="53">
        <f t="shared" si="158"/>
        <v>46006153</v>
      </c>
      <c r="J1283" s="30">
        <v>0</v>
      </c>
      <c r="K1283" s="46"/>
      <c r="L1283" s="56">
        <f t="shared" si="159"/>
        <v>0</v>
      </c>
      <c r="M1283" s="8">
        <f t="shared" si="160"/>
        <v>46006153</v>
      </c>
      <c r="N1283" s="35">
        <v>4.7399999999999997E-4</v>
      </c>
      <c r="O1283" s="25">
        <f t="shared" si="161"/>
        <v>21806.916522</v>
      </c>
      <c r="P1283" s="30">
        <v>4333418</v>
      </c>
      <c r="Q1283" s="45">
        <v>0</v>
      </c>
      <c r="R1283" s="50">
        <f t="shared" si="162"/>
        <v>4333418</v>
      </c>
      <c r="S1283" s="4">
        <v>4.5800000000000002E-4</v>
      </c>
      <c r="T1283" s="5">
        <f t="shared" si="163"/>
        <v>1984.7054440000002</v>
      </c>
      <c r="U1283" s="14">
        <f t="shared" si="164"/>
        <v>23791.621965999999</v>
      </c>
    </row>
    <row r="1284" spans="1:21" ht="15.75" x14ac:dyDescent="0.25">
      <c r="A1284" s="6" t="s">
        <v>200</v>
      </c>
      <c r="B1284" s="10" t="s">
        <v>201</v>
      </c>
      <c r="C1284" s="2" t="s">
        <v>78</v>
      </c>
      <c r="D1284" s="3">
        <v>549</v>
      </c>
      <c r="E1284" s="3">
        <v>9600</v>
      </c>
      <c r="F1284" s="38">
        <v>0.75</v>
      </c>
      <c r="G1284" s="42">
        <v>46006153</v>
      </c>
      <c r="H1284" s="45">
        <v>0</v>
      </c>
      <c r="I1284" s="53">
        <f t="shared" si="158"/>
        <v>34504614.75</v>
      </c>
      <c r="J1284" s="30">
        <v>0</v>
      </c>
      <c r="K1284" s="46"/>
      <c r="L1284" s="56">
        <f t="shared" si="159"/>
        <v>0</v>
      </c>
      <c r="M1284" s="8">
        <f t="shared" si="160"/>
        <v>34504614.75</v>
      </c>
      <c r="N1284" s="35">
        <v>5.4999999999999997E-3</v>
      </c>
      <c r="O1284" s="25">
        <f t="shared" si="161"/>
        <v>189775.38112499999</v>
      </c>
      <c r="P1284" s="30">
        <v>4333418</v>
      </c>
      <c r="Q1284" s="45">
        <v>0</v>
      </c>
      <c r="R1284" s="50">
        <f t="shared" si="162"/>
        <v>3250063.5</v>
      </c>
      <c r="S1284" s="4">
        <v>5.8060000000000004E-3</v>
      </c>
      <c r="T1284" s="5">
        <f t="shared" si="163"/>
        <v>18869.868681</v>
      </c>
      <c r="U1284" s="14">
        <f t="shared" si="164"/>
        <v>208645.24980599998</v>
      </c>
    </row>
    <row r="1285" spans="1:21" ht="15.75" x14ac:dyDescent="0.25">
      <c r="A1285" s="6" t="s">
        <v>200</v>
      </c>
      <c r="B1285" s="10" t="s">
        <v>201</v>
      </c>
      <c r="C1285" s="2" t="s">
        <v>67</v>
      </c>
      <c r="D1285" s="3">
        <v>549</v>
      </c>
      <c r="E1285" s="3">
        <v>9600</v>
      </c>
      <c r="F1285" s="38">
        <v>0.75</v>
      </c>
      <c r="G1285" s="42">
        <v>46006153</v>
      </c>
      <c r="H1285" s="45">
        <v>0</v>
      </c>
      <c r="I1285" s="53">
        <f t="shared" si="158"/>
        <v>34504614.75</v>
      </c>
      <c r="J1285" s="30">
        <v>0</v>
      </c>
      <c r="K1285" s="46"/>
      <c r="L1285" s="56">
        <f t="shared" si="159"/>
        <v>0</v>
      </c>
      <c r="M1285" s="8">
        <f t="shared" si="160"/>
        <v>34504614.75</v>
      </c>
      <c r="N1285" s="35">
        <v>0</v>
      </c>
      <c r="O1285" s="25">
        <f t="shared" si="161"/>
        <v>0</v>
      </c>
      <c r="P1285" s="30">
        <v>4333418</v>
      </c>
      <c r="Q1285" s="45">
        <v>0</v>
      </c>
      <c r="R1285" s="50">
        <f t="shared" si="162"/>
        <v>3250063.5</v>
      </c>
      <c r="S1285" s="4">
        <v>0</v>
      </c>
      <c r="T1285" s="5">
        <f t="shared" si="163"/>
        <v>0</v>
      </c>
      <c r="U1285" s="14">
        <f t="shared" si="164"/>
        <v>0</v>
      </c>
    </row>
    <row r="1286" spans="1:21" ht="15.75" x14ac:dyDescent="0.25">
      <c r="A1286" s="6" t="s">
        <v>200</v>
      </c>
      <c r="B1286" s="10" t="s">
        <v>201</v>
      </c>
      <c r="C1286" s="2" t="s">
        <v>68</v>
      </c>
      <c r="D1286" s="3">
        <v>549</v>
      </c>
      <c r="E1286" s="3">
        <v>9600</v>
      </c>
      <c r="F1286" s="38">
        <v>0.75</v>
      </c>
      <c r="G1286" s="42">
        <v>46006153</v>
      </c>
      <c r="H1286" s="45">
        <v>0</v>
      </c>
      <c r="I1286" s="53">
        <f t="shared" si="158"/>
        <v>34504614.75</v>
      </c>
      <c r="J1286" s="30">
        <v>0</v>
      </c>
      <c r="K1286" s="46"/>
      <c r="L1286" s="56">
        <f t="shared" si="159"/>
        <v>0</v>
      </c>
      <c r="M1286" s="8">
        <f t="shared" si="160"/>
        <v>34504614.75</v>
      </c>
      <c r="N1286" s="35">
        <v>8.3999999999999995E-5</v>
      </c>
      <c r="O1286" s="25">
        <f t="shared" si="161"/>
        <v>2898.387639</v>
      </c>
      <c r="P1286" s="30">
        <v>4333418</v>
      </c>
      <c r="Q1286" s="45">
        <v>0</v>
      </c>
      <c r="R1286" s="50">
        <f t="shared" si="162"/>
        <v>3250063.5</v>
      </c>
      <c r="S1286" s="4">
        <v>9.3999999999999994E-5</v>
      </c>
      <c r="T1286" s="5">
        <f t="shared" si="163"/>
        <v>305.50596899999999</v>
      </c>
      <c r="U1286" s="14">
        <f t="shared" si="164"/>
        <v>3203.8936079999999</v>
      </c>
    </row>
    <row r="1287" spans="1:21" ht="15.75" x14ac:dyDescent="0.25">
      <c r="A1287" s="6" t="s">
        <v>200</v>
      </c>
      <c r="B1287" s="10" t="s">
        <v>201</v>
      </c>
      <c r="C1287" s="2" t="s">
        <v>69</v>
      </c>
      <c r="D1287" s="3">
        <v>549</v>
      </c>
      <c r="E1287" s="3">
        <v>9600</v>
      </c>
      <c r="F1287" s="38">
        <v>0.75</v>
      </c>
      <c r="G1287" s="42">
        <v>46006153</v>
      </c>
      <c r="H1287" s="45">
        <v>0</v>
      </c>
      <c r="I1287" s="53">
        <f t="shared" si="158"/>
        <v>34504614.75</v>
      </c>
      <c r="J1287" s="30">
        <v>0</v>
      </c>
      <c r="K1287" s="46"/>
      <c r="L1287" s="56">
        <f t="shared" si="159"/>
        <v>0</v>
      </c>
      <c r="M1287" s="8">
        <f t="shared" si="160"/>
        <v>34504614.75</v>
      </c>
      <c r="N1287" s="35">
        <v>1.3200000000000001E-4</v>
      </c>
      <c r="O1287" s="25">
        <f t="shared" si="161"/>
        <v>4554.6091470000001</v>
      </c>
      <c r="P1287" s="30">
        <v>4333418</v>
      </c>
      <c r="Q1287" s="45">
        <v>0</v>
      </c>
      <c r="R1287" s="50">
        <f t="shared" si="162"/>
        <v>3250063.5</v>
      </c>
      <c r="S1287" s="4">
        <v>1.46E-4</v>
      </c>
      <c r="T1287" s="5">
        <f t="shared" si="163"/>
        <v>474.50927100000001</v>
      </c>
      <c r="U1287" s="14">
        <f t="shared" si="164"/>
        <v>5029.118418</v>
      </c>
    </row>
    <row r="1288" spans="1:21" ht="15.75" x14ac:dyDescent="0.25">
      <c r="A1288" s="6" t="s">
        <v>200</v>
      </c>
      <c r="B1288" s="10" t="s">
        <v>201</v>
      </c>
      <c r="C1288" s="2" t="s">
        <v>79</v>
      </c>
      <c r="D1288" s="3">
        <v>549</v>
      </c>
      <c r="E1288" s="3">
        <v>9600</v>
      </c>
      <c r="F1288" s="38">
        <v>0</v>
      </c>
      <c r="G1288" s="42">
        <v>46006153</v>
      </c>
      <c r="H1288" s="45">
        <v>0</v>
      </c>
      <c r="I1288" s="53">
        <f t="shared" si="158"/>
        <v>0</v>
      </c>
      <c r="J1288" s="30">
        <v>0</v>
      </c>
      <c r="K1288" s="46"/>
      <c r="L1288" s="56">
        <f t="shared" si="159"/>
        <v>0</v>
      </c>
      <c r="M1288" s="8">
        <f t="shared" si="160"/>
        <v>0</v>
      </c>
      <c r="N1288" s="35">
        <v>0</v>
      </c>
      <c r="O1288" s="25">
        <f t="shared" si="161"/>
        <v>0</v>
      </c>
      <c r="P1288" s="30">
        <v>4333418</v>
      </c>
      <c r="Q1288" s="45">
        <v>0</v>
      </c>
      <c r="R1288" s="50">
        <f t="shared" si="162"/>
        <v>0</v>
      </c>
      <c r="S1288" s="4">
        <v>0</v>
      </c>
      <c r="T1288" s="5">
        <f t="shared" si="163"/>
        <v>0</v>
      </c>
      <c r="U1288" s="14">
        <f t="shared" si="164"/>
        <v>0</v>
      </c>
    </row>
    <row r="1289" spans="1:21" ht="15.75" x14ac:dyDescent="0.25">
      <c r="A1289" s="6" t="s">
        <v>200</v>
      </c>
      <c r="B1289" s="10" t="s">
        <v>201</v>
      </c>
      <c r="C1289" s="2" t="s">
        <v>103</v>
      </c>
      <c r="D1289" s="3">
        <v>549</v>
      </c>
      <c r="E1289" s="3">
        <v>9600</v>
      </c>
      <c r="F1289" s="38">
        <v>0.75</v>
      </c>
      <c r="G1289" s="42">
        <v>46006153</v>
      </c>
      <c r="H1289" s="45">
        <v>0</v>
      </c>
      <c r="I1289" s="53">
        <f t="shared" si="158"/>
        <v>34504614.75</v>
      </c>
      <c r="J1289" s="30">
        <v>0</v>
      </c>
      <c r="K1289" s="46"/>
      <c r="L1289" s="56">
        <f t="shared" si="159"/>
        <v>0</v>
      </c>
      <c r="M1289" s="8">
        <f t="shared" si="160"/>
        <v>34504614.75</v>
      </c>
      <c r="N1289" s="35">
        <v>6.8199999999999999E-4</v>
      </c>
      <c r="O1289" s="25">
        <f t="shared" si="161"/>
        <v>23532.147259500001</v>
      </c>
      <c r="P1289" s="30">
        <v>4333418</v>
      </c>
      <c r="Q1289" s="45">
        <v>0</v>
      </c>
      <c r="R1289" s="50">
        <f t="shared" si="162"/>
        <v>3250063.5</v>
      </c>
      <c r="S1289" s="4">
        <v>7.6900000000000004E-4</v>
      </c>
      <c r="T1289" s="5">
        <f t="shared" si="163"/>
        <v>2499.2988315000002</v>
      </c>
      <c r="U1289" s="14">
        <f t="shared" si="164"/>
        <v>26031.446091000002</v>
      </c>
    </row>
    <row r="1290" spans="1:21" ht="15.75" x14ac:dyDescent="0.25">
      <c r="A1290" s="6" t="s">
        <v>200</v>
      </c>
      <c r="B1290" s="10" t="s">
        <v>201</v>
      </c>
      <c r="C1290" s="2" t="s">
        <v>80</v>
      </c>
      <c r="D1290" s="3">
        <v>549</v>
      </c>
      <c r="E1290" s="3">
        <v>9600</v>
      </c>
      <c r="F1290" s="38">
        <v>1</v>
      </c>
      <c r="G1290" s="42">
        <v>46006153</v>
      </c>
      <c r="H1290" s="45">
        <v>0</v>
      </c>
      <c r="I1290" s="53">
        <f t="shared" si="158"/>
        <v>46006153</v>
      </c>
      <c r="J1290" s="30">
        <v>0</v>
      </c>
      <c r="K1290" s="46"/>
      <c r="L1290" s="56">
        <f t="shared" si="159"/>
        <v>0</v>
      </c>
      <c r="M1290" s="8">
        <f t="shared" si="160"/>
        <v>46006153</v>
      </c>
      <c r="N1290" s="35">
        <v>8.4800000000000001E-4</v>
      </c>
      <c r="O1290" s="25">
        <f t="shared" si="161"/>
        <v>39013.217744000001</v>
      </c>
      <c r="P1290" s="30">
        <v>4333418</v>
      </c>
      <c r="Q1290" s="45">
        <v>0</v>
      </c>
      <c r="R1290" s="50">
        <f t="shared" si="162"/>
        <v>4333418</v>
      </c>
      <c r="S1290" s="4">
        <v>9.2100000000000005E-4</v>
      </c>
      <c r="T1290" s="5">
        <f t="shared" si="163"/>
        <v>3991.0779780000003</v>
      </c>
      <c r="U1290" s="14">
        <f t="shared" si="164"/>
        <v>43004.295722000003</v>
      </c>
    </row>
    <row r="1291" spans="1:21" ht="15.75" x14ac:dyDescent="0.25">
      <c r="A1291" s="6" t="s">
        <v>200</v>
      </c>
      <c r="B1291" s="10" t="s">
        <v>201</v>
      </c>
      <c r="C1291" s="2" t="s">
        <v>71</v>
      </c>
      <c r="D1291" s="3">
        <v>549</v>
      </c>
      <c r="E1291" s="3">
        <v>9600</v>
      </c>
      <c r="F1291" s="38">
        <v>1</v>
      </c>
      <c r="G1291" s="42">
        <v>46006153</v>
      </c>
      <c r="H1291" s="45">
        <v>0</v>
      </c>
      <c r="I1291" s="53">
        <f t="shared" si="158"/>
        <v>46006153</v>
      </c>
      <c r="J1291" s="30">
        <v>0</v>
      </c>
      <c r="K1291" s="46"/>
      <c r="L1291" s="56">
        <f t="shared" si="159"/>
        <v>0</v>
      </c>
      <c r="M1291" s="8">
        <f t="shared" si="160"/>
        <v>46006153</v>
      </c>
      <c r="N1291" s="35">
        <v>8.2000000000000001E-5</v>
      </c>
      <c r="O1291" s="25">
        <f t="shared" si="161"/>
        <v>3772.5045460000001</v>
      </c>
      <c r="P1291" s="30">
        <v>4333418</v>
      </c>
      <c r="Q1291" s="45">
        <v>0</v>
      </c>
      <c r="R1291" s="50">
        <f t="shared" si="162"/>
        <v>4333418</v>
      </c>
      <c r="S1291" s="4">
        <v>9.2E-5</v>
      </c>
      <c r="T1291" s="5">
        <f t="shared" si="163"/>
        <v>398.67445600000002</v>
      </c>
      <c r="U1291" s="14">
        <f t="shared" si="164"/>
        <v>4171.1790019999999</v>
      </c>
    </row>
    <row r="1292" spans="1:21" ht="15.75" x14ac:dyDescent="0.25">
      <c r="A1292" s="6" t="s">
        <v>200</v>
      </c>
      <c r="B1292" s="10" t="s">
        <v>201</v>
      </c>
      <c r="C1292" s="2" t="s">
        <v>72</v>
      </c>
      <c r="D1292" s="3">
        <v>549</v>
      </c>
      <c r="E1292" s="3">
        <v>9600</v>
      </c>
      <c r="F1292" s="38">
        <v>1</v>
      </c>
      <c r="G1292" s="42">
        <v>46006153</v>
      </c>
      <c r="H1292" s="45">
        <v>0</v>
      </c>
      <c r="I1292" s="53">
        <f t="shared" si="158"/>
        <v>46006153</v>
      </c>
      <c r="J1292" s="30">
        <v>0</v>
      </c>
      <c r="K1292" s="46"/>
      <c r="L1292" s="56">
        <f t="shared" si="159"/>
        <v>0</v>
      </c>
      <c r="M1292" s="8">
        <f t="shared" si="160"/>
        <v>46006153</v>
      </c>
      <c r="N1292" s="35">
        <v>1.36E-4</v>
      </c>
      <c r="O1292" s="25">
        <f t="shared" si="161"/>
        <v>6256.836808</v>
      </c>
      <c r="P1292" s="30">
        <v>4333418</v>
      </c>
      <c r="Q1292" s="45">
        <v>0</v>
      </c>
      <c r="R1292" s="50">
        <f t="shared" si="162"/>
        <v>4333418</v>
      </c>
      <c r="S1292" s="4">
        <v>1.35E-4</v>
      </c>
      <c r="T1292" s="5">
        <f t="shared" si="163"/>
        <v>585.01143000000002</v>
      </c>
      <c r="U1292" s="14">
        <f t="shared" si="164"/>
        <v>6841.8482380000005</v>
      </c>
    </row>
    <row r="1293" spans="1:21" ht="15.75" x14ac:dyDescent="0.25">
      <c r="A1293" s="6" t="s">
        <v>200</v>
      </c>
      <c r="B1293" s="10" t="s">
        <v>201</v>
      </c>
      <c r="C1293" s="2" t="s">
        <v>73</v>
      </c>
      <c r="D1293" s="3">
        <v>549</v>
      </c>
      <c r="E1293" s="3">
        <v>9600</v>
      </c>
      <c r="F1293" s="38">
        <v>0</v>
      </c>
      <c r="G1293" s="42">
        <v>46006153</v>
      </c>
      <c r="H1293" s="45">
        <v>0</v>
      </c>
      <c r="I1293" s="53">
        <f t="shared" si="158"/>
        <v>0</v>
      </c>
      <c r="J1293" s="30">
        <v>0</v>
      </c>
      <c r="K1293" s="46"/>
      <c r="L1293" s="56">
        <f t="shared" si="159"/>
        <v>0</v>
      </c>
      <c r="M1293" s="8">
        <f t="shared" si="160"/>
        <v>0</v>
      </c>
      <c r="N1293" s="35">
        <v>1.2E-5</v>
      </c>
      <c r="O1293" s="25">
        <f t="shared" si="161"/>
        <v>0</v>
      </c>
      <c r="P1293" s="30">
        <v>4333418</v>
      </c>
      <c r="Q1293" s="45">
        <v>0</v>
      </c>
      <c r="R1293" s="50">
        <f t="shared" si="162"/>
        <v>0</v>
      </c>
      <c r="S1293" s="4">
        <v>1.2E-5</v>
      </c>
      <c r="T1293" s="5">
        <f t="shared" si="163"/>
        <v>0</v>
      </c>
      <c r="U1293" s="14">
        <f t="shared" si="164"/>
        <v>0</v>
      </c>
    </row>
    <row r="1294" spans="1:21" ht="15.75" x14ac:dyDescent="0.25">
      <c r="A1294" s="6" t="s">
        <v>200</v>
      </c>
      <c r="B1294" s="10" t="s">
        <v>201</v>
      </c>
      <c r="C1294" s="2" t="s">
        <v>74</v>
      </c>
      <c r="D1294" s="3">
        <v>549</v>
      </c>
      <c r="E1294" s="3">
        <v>9600</v>
      </c>
      <c r="F1294" s="38">
        <v>0</v>
      </c>
      <c r="G1294" s="42">
        <v>46006153</v>
      </c>
      <c r="H1294" s="45">
        <v>0</v>
      </c>
      <c r="I1294" s="53">
        <f t="shared" si="158"/>
        <v>0</v>
      </c>
      <c r="J1294" s="30">
        <v>0</v>
      </c>
      <c r="K1294" s="46"/>
      <c r="L1294" s="56">
        <f t="shared" si="159"/>
        <v>0</v>
      </c>
      <c r="M1294" s="8">
        <f t="shared" si="160"/>
        <v>0</v>
      </c>
      <c r="N1294" s="35">
        <v>2.14E-4</v>
      </c>
      <c r="O1294" s="25">
        <f t="shared" si="161"/>
        <v>0</v>
      </c>
      <c r="P1294" s="30">
        <v>4333418</v>
      </c>
      <c r="Q1294" s="45">
        <v>0</v>
      </c>
      <c r="R1294" s="50">
        <f t="shared" si="162"/>
        <v>0</v>
      </c>
      <c r="S1294" s="4">
        <v>2.4000000000000001E-4</v>
      </c>
      <c r="T1294" s="5">
        <f t="shared" si="163"/>
        <v>0</v>
      </c>
      <c r="U1294" s="14">
        <f t="shared" si="164"/>
        <v>0</v>
      </c>
    </row>
    <row r="1295" spans="1:21" ht="15.75" x14ac:dyDescent="0.25">
      <c r="A1295" s="6" t="s">
        <v>200</v>
      </c>
      <c r="B1295" s="10" t="s">
        <v>201</v>
      </c>
      <c r="C1295" s="2" t="s">
        <v>32</v>
      </c>
      <c r="D1295" s="3">
        <v>549</v>
      </c>
      <c r="E1295" s="3">
        <v>9600</v>
      </c>
      <c r="F1295" s="38">
        <v>0.75</v>
      </c>
      <c r="G1295" s="42">
        <v>46006153</v>
      </c>
      <c r="H1295" s="45">
        <v>0</v>
      </c>
      <c r="I1295" s="53">
        <f t="shared" si="158"/>
        <v>34504614.75</v>
      </c>
      <c r="J1295" s="30">
        <v>0</v>
      </c>
      <c r="K1295" s="46"/>
      <c r="L1295" s="56">
        <f t="shared" si="159"/>
        <v>0</v>
      </c>
      <c r="M1295" s="8">
        <f t="shared" si="160"/>
        <v>34504614.75</v>
      </c>
      <c r="N1295" s="35">
        <v>0</v>
      </c>
      <c r="O1295" s="25">
        <f t="shared" si="161"/>
        <v>0</v>
      </c>
      <c r="P1295" s="30">
        <v>4333418</v>
      </c>
      <c r="Q1295" s="45">
        <v>0</v>
      </c>
      <c r="R1295" s="50">
        <f t="shared" si="162"/>
        <v>3250063.5</v>
      </c>
      <c r="S1295" s="4">
        <v>0</v>
      </c>
      <c r="T1295" s="5">
        <f t="shared" si="163"/>
        <v>0</v>
      </c>
      <c r="U1295" s="14">
        <f t="shared" si="164"/>
        <v>0</v>
      </c>
    </row>
    <row r="1296" spans="1:21" ht="15.75" x14ac:dyDescent="0.25">
      <c r="A1296" s="6" t="s">
        <v>200</v>
      </c>
      <c r="B1296" s="10" t="s">
        <v>201</v>
      </c>
      <c r="C1296" s="2" t="s">
        <v>37</v>
      </c>
      <c r="D1296" s="3">
        <v>549</v>
      </c>
      <c r="E1296" s="3">
        <v>9600</v>
      </c>
      <c r="F1296" s="38">
        <v>0.75</v>
      </c>
      <c r="G1296" s="42">
        <v>46006153</v>
      </c>
      <c r="H1296" s="45">
        <v>0</v>
      </c>
      <c r="I1296" s="53">
        <f t="shared" si="158"/>
        <v>34504614.75</v>
      </c>
      <c r="J1296" s="30">
        <v>0</v>
      </c>
      <c r="K1296" s="46"/>
      <c r="L1296" s="56">
        <f t="shared" si="159"/>
        <v>0</v>
      </c>
      <c r="M1296" s="8">
        <f t="shared" si="160"/>
        <v>34504614.75</v>
      </c>
      <c r="N1296" s="35">
        <v>2.1499999999999999E-4</v>
      </c>
      <c r="O1296" s="25">
        <f t="shared" si="161"/>
        <v>7418.49217125</v>
      </c>
      <c r="P1296" s="30">
        <v>4333418</v>
      </c>
      <c r="Q1296" s="45">
        <v>0</v>
      </c>
      <c r="R1296" s="50">
        <f t="shared" si="162"/>
        <v>3250063.5</v>
      </c>
      <c r="S1296" s="4">
        <v>2.41E-4</v>
      </c>
      <c r="T1296" s="5">
        <f t="shared" si="163"/>
        <v>783.26530349999996</v>
      </c>
      <c r="U1296" s="14">
        <f t="shared" si="164"/>
        <v>8201.7574747500003</v>
      </c>
    </row>
    <row r="1297" spans="1:21" ht="15.75" x14ac:dyDescent="0.25">
      <c r="A1297" s="6" t="s">
        <v>200</v>
      </c>
      <c r="B1297" s="10" t="s">
        <v>201</v>
      </c>
      <c r="C1297" s="2" t="s">
        <v>33</v>
      </c>
      <c r="D1297" s="3">
        <v>549</v>
      </c>
      <c r="E1297" s="3">
        <v>9600</v>
      </c>
      <c r="F1297" s="38">
        <v>0.75</v>
      </c>
      <c r="G1297" s="42">
        <v>46006153</v>
      </c>
      <c r="H1297" s="45">
        <v>0</v>
      </c>
      <c r="I1297" s="53">
        <f t="shared" si="158"/>
        <v>34504614.75</v>
      </c>
      <c r="J1297" s="30">
        <v>0</v>
      </c>
      <c r="K1297" s="46"/>
      <c r="L1297" s="56">
        <f t="shared" si="159"/>
        <v>0</v>
      </c>
      <c r="M1297" s="8">
        <f t="shared" si="160"/>
        <v>34504614.75</v>
      </c>
      <c r="N1297" s="35">
        <v>6.6000000000000005E-5</v>
      </c>
      <c r="O1297" s="25">
        <f t="shared" si="161"/>
        <v>2277.3045735000001</v>
      </c>
      <c r="P1297" s="30">
        <v>4333418</v>
      </c>
      <c r="Q1297" s="45">
        <v>0</v>
      </c>
      <c r="R1297" s="50">
        <f t="shared" si="162"/>
        <v>3250063.5</v>
      </c>
      <c r="S1297" s="4">
        <v>6.2000000000000003E-5</v>
      </c>
      <c r="T1297" s="5">
        <f t="shared" si="163"/>
        <v>201.50393700000001</v>
      </c>
      <c r="U1297" s="14">
        <f t="shared" si="164"/>
        <v>2478.8085105</v>
      </c>
    </row>
    <row r="1298" spans="1:21" ht="15.75" x14ac:dyDescent="0.25">
      <c r="A1298" s="6" t="s">
        <v>200</v>
      </c>
      <c r="B1298" s="10" t="s">
        <v>201</v>
      </c>
      <c r="C1298" s="2" t="s">
        <v>187</v>
      </c>
      <c r="D1298" s="3">
        <v>549</v>
      </c>
      <c r="E1298" s="3">
        <v>9600</v>
      </c>
      <c r="F1298" s="38">
        <v>1</v>
      </c>
      <c r="G1298" s="42">
        <v>46006153</v>
      </c>
      <c r="H1298" s="45">
        <v>0</v>
      </c>
      <c r="I1298" s="53">
        <f t="shared" si="158"/>
        <v>46006153</v>
      </c>
      <c r="J1298" s="30">
        <v>0</v>
      </c>
      <c r="K1298" s="46"/>
      <c r="L1298" s="56">
        <f t="shared" si="159"/>
        <v>0</v>
      </c>
      <c r="M1298" s="8">
        <f t="shared" si="160"/>
        <v>46006153</v>
      </c>
      <c r="N1298" s="35">
        <v>4.6E-5</v>
      </c>
      <c r="O1298" s="25">
        <f t="shared" si="161"/>
        <v>2116.283038</v>
      </c>
      <c r="P1298" s="30">
        <v>4333418</v>
      </c>
      <c r="Q1298" s="45">
        <v>0</v>
      </c>
      <c r="R1298" s="50">
        <f t="shared" si="162"/>
        <v>4333418</v>
      </c>
      <c r="S1298" s="4">
        <v>2.5999999999999998E-5</v>
      </c>
      <c r="T1298" s="5">
        <f t="shared" si="163"/>
        <v>112.66886799999999</v>
      </c>
      <c r="U1298" s="14">
        <f t="shared" si="164"/>
        <v>2228.9519060000002</v>
      </c>
    </row>
    <row r="1299" spans="1:21" ht="15.75" x14ac:dyDescent="0.25">
      <c r="A1299" s="6" t="s">
        <v>200</v>
      </c>
      <c r="B1299" s="10" t="s">
        <v>201</v>
      </c>
      <c r="C1299" s="2" t="s">
        <v>201</v>
      </c>
      <c r="D1299" s="3">
        <v>549</v>
      </c>
      <c r="E1299" s="3">
        <v>9600</v>
      </c>
      <c r="F1299" s="38">
        <v>1</v>
      </c>
      <c r="G1299" s="42">
        <v>46006153</v>
      </c>
      <c r="H1299" s="45">
        <v>0</v>
      </c>
      <c r="I1299" s="53">
        <f>(G1299-H1299)*F1299</f>
        <v>46006153</v>
      </c>
      <c r="J1299" s="30">
        <v>0</v>
      </c>
      <c r="K1299" s="46"/>
      <c r="L1299" s="56">
        <f>(J1299-K1299)*F1299</f>
        <v>0</v>
      </c>
      <c r="M1299" s="8">
        <f>(G1299-H1299+J1299-K1299)*F1299</f>
        <v>46006153</v>
      </c>
      <c r="N1299" s="35">
        <v>0</v>
      </c>
      <c r="O1299" s="25">
        <f>M1299*N1299</f>
        <v>0</v>
      </c>
      <c r="P1299" s="30">
        <v>4333418</v>
      </c>
      <c r="Q1299" s="45">
        <v>0</v>
      </c>
      <c r="R1299" s="50">
        <f>+(P1299-Q1299)*F1299</f>
        <v>4333418</v>
      </c>
      <c r="S1299" s="4">
        <v>0</v>
      </c>
      <c r="T1299" s="5">
        <f>R1299*S1299</f>
        <v>0</v>
      </c>
      <c r="U1299" s="14">
        <f>+O1299+T1299</f>
        <v>0</v>
      </c>
    </row>
  </sheetData>
  <autoFilter ref="B1:B1212" xr:uid="{73AF8A3A-308E-4A86-9376-A0ABBC62953A}"/>
  <sortState ref="A3:U1211">
    <sortCondition ref="A3:A1211"/>
    <sortCondition ref="E3:E1211"/>
    <sortCondition ref="D3:D1211"/>
  </sortState>
  <pageMargins left="0.5" right="0.25" top="0.25" bottom="0.25" header="0.3" footer="0.3"/>
  <pageSetup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53"/>
  <sheetViews>
    <sheetView workbookViewId="0">
      <pane ySplit="4" topLeftCell="A5" activePane="bottomLeft" state="frozen"/>
      <selection pane="bottomLeft" activeCell="D8" sqref="D8"/>
    </sheetView>
  </sheetViews>
  <sheetFormatPr defaultRowHeight="15" x14ac:dyDescent="0.25"/>
  <cols>
    <col min="1" max="1" width="41" bestFit="1" customWidth="1"/>
    <col min="2" max="4" width="17.5703125" bestFit="1" customWidth="1"/>
    <col min="5" max="5" width="26.42578125" bestFit="1" customWidth="1"/>
    <col min="6" max="6" width="31.140625" bestFit="1" customWidth="1"/>
    <col min="7" max="7" width="31.42578125" bestFit="1" customWidth="1"/>
    <col min="8" max="8" width="26.42578125" bestFit="1" customWidth="1"/>
    <col min="9" max="9" width="31.140625" customWidth="1"/>
    <col min="10" max="10" width="31.42578125" bestFit="1" customWidth="1"/>
    <col min="11" max="11" width="26.42578125" bestFit="1" customWidth="1"/>
    <col min="12" max="12" width="31.140625" bestFit="1" customWidth="1"/>
    <col min="13" max="13" width="31.42578125" bestFit="1" customWidth="1"/>
    <col min="14" max="14" width="26.42578125" bestFit="1" customWidth="1"/>
    <col min="15" max="15" width="31.140625" bestFit="1" customWidth="1"/>
    <col min="16" max="16" width="31.42578125" bestFit="1" customWidth="1"/>
    <col min="17" max="17" width="26.42578125" bestFit="1" customWidth="1"/>
    <col min="18" max="18" width="31.140625" bestFit="1" customWidth="1"/>
    <col min="19" max="19" width="31.42578125" bestFit="1" customWidth="1"/>
    <col min="20" max="20" width="26.42578125" bestFit="1" customWidth="1"/>
    <col min="21" max="21" width="31.140625" bestFit="1" customWidth="1"/>
    <col min="22" max="22" width="31.42578125" bestFit="1" customWidth="1"/>
    <col min="23" max="23" width="26.42578125" bestFit="1" customWidth="1"/>
    <col min="24" max="24" width="31.140625" bestFit="1" customWidth="1"/>
    <col min="25" max="25" width="31.42578125" bestFit="1" customWidth="1"/>
    <col min="26" max="26" width="26.42578125" bestFit="1" customWidth="1"/>
    <col min="27" max="27" width="31.140625" bestFit="1" customWidth="1"/>
    <col min="28" max="28" width="31.42578125" bestFit="1" customWidth="1"/>
    <col min="29" max="29" width="26.42578125" bestFit="1" customWidth="1"/>
    <col min="30" max="30" width="31.140625" bestFit="1" customWidth="1"/>
    <col min="31" max="31" width="31.42578125" bestFit="1" customWidth="1"/>
    <col min="32" max="32" width="26.42578125" bestFit="1" customWidth="1"/>
    <col min="33" max="33" width="31.140625" bestFit="1" customWidth="1"/>
    <col min="34" max="34" width="31.42578125" bestFit="1" customWidth="1"/>
    <col min="35" max="35" width="26.42578125" bestFit="1" customWidth="1"/>
    <col min="36" max="36" width="31.140625" bestFit="1" customWidth="1"/>
    <col min="37" max="37" width="31.42578125" bestFit="1" customWidth="1"/>
    <col min="38" max="38" width="26.42578125" bestFit="1" customWidth="1"/>
    <col min="39" max="39" width="31.140625" bestFit="1" customWidth="1"/>
    <col min="40" max="40" width="31.42578125" bestFit="1" customWidth="1"/>
    <col min="41" max="41" width="26.42578125" bestFit="1" customWidth="1"/>
    <col min="42" max="42" width="31.140625" bestFit="1" customWidth="1"/>
    <col min="43" max="43" width="31.42578125" bestFit="1" customWidth="1"/>
    <col min="44" max="44" width="26.42578125" bestFit="1" customWidth="1"/>
    <col min="45" max="45" width="31.140625" bestFit="1" customWidth="1"/>
    <col min="46" max="46" width="31.42578125" bestFit="1" customWidth="1"/>
    <col min="47" max="47" width="26.42578125" bestFit="1" customWidth="1"/>
    <col min="48" max="48" width="31.140625" bestFit="1" customWidth="1"/>
    <col min="49" max="49" width="31.42578125" bestFit="1" customWidth="1"/>
    <col min="50" max="50" width="26.42578125" bestFit="1" customWidth="1"/>
    <col min="51" max="51" width="31.140625" bestFit="1" customWidth="1"/>
    <col min="52" max="52" width="31.42578125" bestFit="1" customWidth="1"/>
    <col min="53" max="53" width="26.42578125" bestFit="1" customWidth="1"/>
    <col min="54" max="54" width="31.140625" bestFit="1" customWidth="1"/>
    <col min="55" max="55" width="31.42578125" bestFit="1" customWidth="1"/>
    <col min="56" max="56" width="26.42578125" bestFit="1" customWidth="1"/>
    <col min="57" max="57" width="31.140625" bestFit="1" customWidth="1"/>
    <col min="58" max="58" width="31.42578125" bestFit="1" customWidth="1"/>
    <col min="59" max="59" width="26.42578125" bestFit="1" customWidth="1"/>
    <col min="60" max="60" width="31.140625" bestFit="1" customWidth="1"/>
    <col min="61" max="61" width="31.42578125" bestFit="1" customWidth="1"/>
    <col min="62" max="62" width="26.42578125" bestFit="1" customWidth="1"/>
    <col min="63" max="63" width="31.140625" bestFit="1" customWidth="1"/>
    <col min="64" max="64" width="31.42578125" bestFit="1" customWidth="1"/>
    <col min="65" max="65" width="26.42578125" bestFit="1" customWidth="1"/>
    <col min="66" max="66" width="31.140625" bestFit="1" customWidth="1"/>
    <col min="67" max="67" width="31.42578125" bestFit="1" customWidth="1"/>
    <col min="68" max="68" width="26.42578125" bestFit="1" customWidth="1"/>
    <col min="69" max="69" width="31.140625" bestFit="1" customWidth="1"/>
    <col min="70" max="70" width="31.42578125" bestFit="1" customWidth="1"/>
    <col min="71" max="71" width="26.42578125" bestFit="1" customWidth="1"/>
    <col min="72" max="72" width="31.140625" bestFit="1" customWidth="1"/>
    <col min="73" max="73" width="31.42578125" bestFit="1" customWidth="1"/>
    <col min="74" max="74" width="26.42578125" bestFit="1" customWidth="1"/>
    <col min="75" max="75" width="31.140625" bestFit="1" customWidth="1"/>
    <col min="76" max="76" width="31.42578125" bestFit="1" customWidth="1"/>
    <col min="77" max="77" width="26.42578125" bestFit="1" customWidth="1"/>
    <col min="78" max="78" width="31.140625" bestFit="1" customWidth="1"/>
    <col min="79" max="79" width="31.42578125" bestFit="1" customWidth="1"/>
    <col min="80" max="80" width="26.42578125" bestFit="1" customWidth="1"/>
    <col min="81" max="81" width="31.140625" bestFit="1" customWidth="1"/>
    <col min="82" max="82" width="31.42578125" bestFit="1" customWidth="1"/>
    <col min="83" max="83" width="26.42578125" bestFit="1" customWidth="1"/>
    <col min="84" max="84" width="31.140625" bestFit="1" customWidth="1"/>
    <col min="85" max="85" width="31.42578125" bestFit="1" customWidth="1"/>
    <col min="86" max="86" width="26.42578125" bestFit="1" customWidth="1"/>
    <col min="87" max="87" width="31.140625" bestFit="1" customWidth="1"/>
    <col min="88" max="88" width="31.42578125" bestFit="1" customWidth="1"/>
    <col min="89" max="89" width="26.42578125" bestFit="1" customWidth="1"/>
    <col min="90" max="90" width="31.140625" bestFit="1" customWidth="1"/>
    <col min="91" max="91" width="31.42578125" bestFit="1" customWidth="1"/>
    <col min="92" max="92" width="26.42578125" bestFit="1" customWidth="1"/>
    <col min="93" max="93" width="31.140625" bestFit="1" customWidth="1"/>
    <col min="94" max="94" width="31.42578125" bestFit="1" customWidth="1"/>
    <col min="95" max="95" width="26.42578125" bestFit="1" customWidth="1"/>
    <col min="96" max="96" width="31.140625" bestFit="1" customWidth="1"/>
    <col min="97" max="97" width="31.42578125" bestFit="1" customWidth="1"/>
    <col min="98" max="98" width="26.42578125" bestFit="1" customWidth="1"/>
    <col min="99" max="99" width="31.140625" bestFit="1" customWidth="1"/>
    <col min="100" max="100" width="31.42578125" bestFit="1" customWidth="1"/>
    <col min="101" max="101" width="26.42578125" bestFit="1" customWidth="1"/>
    <col min="102" max="102" width="31.140625" bestFit="1" customWidth="1"/>
    <col min="103" max="103" width="31.42578125" bestFit="1" customWidth="1"/>
    <col min="104" max="104" width="26.42578125" bestFit="1" customWidth="1"/>
    <col min="105" max="105" width="31.140625" bestFit="1" customWidth="1"/>
    <col min="106" max="106" width="31.42578125" bestFit="1" customWidth="1"/>
    <col min="107" max="107" width="26.42578125" bestFit="1" customWidth="1"/>
    <col min="108" max="108" width="31.140625" bestFit="1" customWidth="1"/>
    <col min="109" max="109" width="31.42578125" bestFit="1" customWidth="1"/>
    <col min="110" max="110" width="26.42578125" bestFit="1" customWidth="1"/>
    <col min="111" max="111" width="31.140625" bestFit="1" customWidth="1"/>
    <col min="112" max="112" width="31.42578125" bestFit="1" customWidth="1"/>
    <col min="113" max="113" width="26.42578125" bestFit="1" customWidth="1"/>
    <col min="114" max="114" width="31.140625" bestFit="1" customWidth="1"/>
    <col min="115" max="115" width="31.42578125" bestFit="1" customWidth="1"/>
    <col min="116" max="116" width="26.42578125" bestFit="1" customWidth="1"/>
    <col min="117" max="117" width="31.140625" bestFit="1" customWidth="1"/>
    <col min="118" max="118" width="31.42578125" bestFit="1" customWidth="1"/>
    <col min="119" max="119" width="26.42578125" bestFit="1" customWidth="1"/>
    <col min="120" max="120" width="31.140625" bestFit="1" customWidth="1"/>
    <col min="121" max="121" width="31.42578125" bestFit="1" customWidth="1"/>
    <col min="122" max="122" width="26.42578125" bestFit="1" customWidth="1"/>
    <col min="123" max="123" width="31.140625" bestFit="1" customWidth="1"/>
    <col min="124" max="124" width="31.42578125" bestFit="1" customWidth="1"/>
    <col min="125" max="125" width="26.42578125" bestFit="1" customWidth="1"/>
    <col min="126" max="126" width="31.140625" bestFit="1" customWidth="1"/>
    <col min="127" max="127" width="31.42578125" bestFit="1" customWidth="1"/>
    <col min="128" max="128" width="26.42578125" bestFit="1" customWidth="1"/>
    <col min="129" max="129" width="31.140625" bestFit="1" customWidth="1"/>
    <col min="130" max="130" width="31.42578125" bestFit="1" customWidth="1"/>
    <col min="131" max="131" width="26.42578125" bestFit="1" customWidth="1"/>
    <col min="132" max="132" width="31.140625" bestFit="1" customWidth="1"/>
    <col min="133" max="133" width="31.42578125" bestFit="1" customWidth="1"/>
    <col min="134" max="134" width="26.42578125" bestFit="1" customWidth="1"/>
    <col min="135" max="135" width="31.140625" bestFit="1" customWidth="1"/>
    <col min="136" max="136" width="31.42578125" bestFit="1" customWidth="1"/>
    <col min="137" max="137" width="26.42578125" bestFit="1" customWidth="1"/>
    <col min="138" max="138" width="31.140625" bestFit="1" customWidth="1"/>
    <col min="139" max="139" width="31.42578125" bestFit="1" customWidth="1"/>
    <col min="140" max="140" width="26.42578125" bestFit="1" customWidth="1"/>
    <col min="141" max="141" width="31.140625" bestFit="1" customWidth="1"/>
    <col min="142" max="142" width="31.42578125" bestFit="1" customWidth="1"/>
    <col min="143" max="143" width="26.42578125" bestFit="1" customWidth="1"/>
    <col min="144" max="144" width="31.140625" bestFit="1" customWidth="1"/>
    <col min="145" max="145" width="31.42578125" bestFit="1" customWidth="1"/>
    <col min="146" max="146" width="26.42578125" bestFit="1" customWidth="1"/>
    <col min="147" max="147" width="31.140625" bestFit="1" customWidth="1"/>
    <col min="148" max="148" width="31.42578125" bestFit="1" customWidth="1"/>
    <col min="149" max="149" width="26.42578125" bestFit="1" customWidth="1"/>
    <col min="150" max="150" width="31.140625" bestFit="1" customWidth="1"/>
    <col min="151" max="151" width="31.42578125" bestFit="1" customWidth="1"/>
    <col min="152" max="152" width="26.42578125" bestFit="1" customWidth="1"/>
    <col min="153" max="153" width="31.140625" bestFit="1" customWidth="1"/>
    <col min="154" max="154" width="31.42578125" bestFit="1" customWidth="1"/>
    <col min="155" max="155" width="26.42578125" bestFit="1" customWidth="1"/>
    <col min="156" max="156" width="31.140625" bestFit="1" customWidth="1"/>
    <col min="157" max="157" width="31.42578125" bestFit="1" customWidth="1"/>
    <col min="158" max="158" width="26.42578125" bestFit="1" customWidth="1"/>
    <col min="159" max="159" width="31.140625" bestFit="1" customWidth="1"/>
    <col min="160" max="160" width="31.42578125" bestFit="1" customWidth="1"/>
    <col min="161" max="161" width="26.42578125" bestFit="1" customWidth="1"/>
    <col min="162" max="162" width="31.140625" bestFit="1" customWidth="1"/>
    <col min="163" max="163" width="31.42578125" bestFit="1" customWidth="1"/>
    <col min="164" max="164" width="26.42578125" bestFit="1" customWidth="1"/>
    <col min="165" max="165" width="31.140625" bestFit="1" customWidth="1"/>
    <col min="166" max="166" width="31.42578125" bestFit="1" customWidth="1"/>
    <col min="167" max="167" width="26.42578125" bestFit="1" customWidth="1"/>
    <col min="168" max="168" width="31.140625" bestFit="1" customWidth="1"/>
    <col min="169" max="169" width="31.42578125" bestFit="1" customWidth="1"/>
    <col min="170" max="170" width="26.42578125" bestFit="1" customWidth="1"/>
    <col min="171" max="171" width="31.140625" bestFit="1" customWidth="1"/>
    <col min="172" max="172" width="31.42578125" bestFit="1" customWidth="1"/>
    <col min="173" max="173" width="26.42578125" bestFit="1" customWidth="1"/>
    <col min="174" max="174" width="31.140625" bestFit="1" customWidth="1"/>
    <col min="175" max="175" width="31.42578125" bestFit="1" customWidth="1"/>
    <col min="176" max="176" width="26.42578125" bestFit="1" customWidth="1"/>
    <col min="177" max="177" width="31.140625" bestFit="1" customWidth="1"/>
    <col min="178" max="178" width="31.42578125" bestFit="1" customWidth="1"/>
    <col min="179" max="179" width="26.42578125" bestFit="1" customWidth="1"/>
    <col min="180" max="180" width="31.140625" bestFit="1" customWidth="1"/>
    <col min="181" max="181" width="31.42578125" bestFit="1" customWidth="1"/>
    <col min="182" max="182" width="26.42578125" bestFit="1" customWidth="1"/>
    <col min="183" max="183" width="31.140625" bestFit="1" customWidth="1"/>
    <col min="184" max="184" width="31.42578125" bestFit="1" customWidth="1"/>
    <col min="185" max="185" width="26.42578125" bestFit="1" customWidth="1"/>
    <col min="186" max="186" width="31.140625" bestFit="1" customWidth="1"/>
    <col min="187" max="187" width="31.42578125" bestFit="1" customWidth="1"/>
    <col min="188" max="188" width="26.42578125" bestFit="1" customWidth="1"/>
    <col min="189" max="189" width="31.140625" bestFit="1" customWidth="1"/>
    <col min="190" max="190" width="31.42578125" bestFit="1" customWidth="1"/>
    <col min="191" max="191" width="26.42578125" bestFit="1" customWidth="1"/>
    <col min="192" max="192" width="31.140625" bestFit="1" customWidth="1"/>
    <col min="193" max="194" width="31.42578125" bestFit="1" customWidth="1"/>
    <col min="195" max="195" width="36.140625" bestFit="1" customWidth="1"/>
    <col min="196" max="196" width="36.42578125" bestFit="1" customWidth="1"/>
  </cols>
  <sheetData>
    <row r="1" spans="1:2" s="7" customFormat="1" x14ac:dyDescent="0.25">
      <c r="A1" s="28" t="s">
        <v>216</v>
      </c>
    </row>
    <row r="2" spans="1:2" s="7" customFormat="1" x14ac:dyDescent="0.25">
      <c r="A2" s="28" t="s">
        <v>208</v>
      </c>
    </row>
    <row r="3" spans="1:2" s="7" customFormat="1" x14ac:dyDescent="0.25"/>
    <row r="4" spans="1:2" x14ac:dyDescent="0.25">
      <c r="A4" s="64" t="s">
        <v>209</v>
      </c>
      <c r="B4" t="s">
        <v>182</v>
      </c>
    </row>
    <row r="5" spans="1:2" x14ac:dyDescent="0.25">
      <c r="A5" s="15" t="s">
        <v>57</v>
      </c>
      <c r="B5" s="17">
        <v>179812.2008965</v>
      </c>
    </row>
    <row r="6" spans="1:2" x14ac:dyDescent="0.25">
      <c r="A6" s="16" t="s">
        <v>11</v>
      </c>
      <c r="B6" s="17">
        <v>118272.98328235002</v>
      </c>
    </row>
    <row r="7" spans="1:2" x14ac:dyDescent="0.25">
      <c r="A7" s="16" t="s">
        <v>25</v>
      </c>
      <c r="B7" s="17">
        <v>61539.217614149988</v>
      </c>
    </row>
    <row r="8" spans="1:2" x14ac:dyDescent="0.25">
      <c r="A8" s="15"/>
      <c r="B8" s="17"/>
    </row>
    <row r="9" spans="1:2" x14ac:dyDescent="0.25">
      <c r="A9" s="15" t="s">
        <v>200</v>
      </c>
      <c r="B9" s="17">
        <v>413882.96147724998</v>
      </c>
    </row>
    <row r="10" spans="1:2" x14ac:dyDescent="0.25">
      <c r="A10" s="16" t="s">
        <v>201</v>
      </c>
      <c r="B10" s="17">
        <v>413882.96147724998</v>
      </c>
    </row>
    <row r="11" spans="1:2" x14ac:dyDescent="0.25">
      <c r="A11" s="15"/>
      <c r="B11" s="17"/>
    </row>
    <row r="12" spans="1:2" x14ac:dyDescent="0.25">
      <c r="A12" s="15" t="s">
        <v>58</v>
      </c>
      <c r="B12" s="17">
        <v>903902.62717619981</v>
      </c>
    </row>
    <row r="13" spans="1:2" x14ac:dyDescent="0.25">
      <c r="A13" s="16" t="s">
        <v>93</v>
      </c>
      <c r="B13" s="17">
        <v>796200.74729419989</v>
      </c>
    </row>
    <row r="14" spans="1:2" x14ac:dyDescent="0.25">
      <c r="A14" s="16" t="s">
        <v>23</v>
      </c>
      <c r="B14" s="17">
        <v>107701.87988199996</v>
      </c>
    </row>
    <row r="15" spans="1:2" x14ac:dyDescent="0.25">
      <c r="A15" s="15"/>
      <c r="B15" s="17"/>
    </row>
    <row r="16" spans="1:2" x14ac:dyDescent="0.25">
      <c r="A16" s="15" t="s">
        <v>56</v>
      </c>
      <c r="B16" s="17">
        <v>6173610.2871205155</v>
      </c>
    </row>
    <row r="17" spans="1:2" x14ac:dyDescent="0.25">
      <c r="A17" s="16" t="s">
        <v>99</v>
      </c>
      <c r="B17" s="17">
        <v>1231001.9151619994</v>
      </c>
    </row>
    <row r="18" spans="1:2" x14ac:dyDescent="0.25">
      <c r="A18" s="16" t="s">
        <v>100</v>
      </c>
      <c r="B18" s="17">
        <v>184198.70315680007</v>
      </c>
    </row>
    <row r="19" spans="1:2" x14ac:dyDescent="0.25">
      <c r="A19" s="16" t="s">
        <v>91</v>
      </c>
      <c r="B19" s="17">
        <v>422238.36687260005</v>
      </c>
    </row>
    <row r="20" spans="1:2" x14ac:dyDescent="0.25">
      <c r="A20" s="16" t="s">
        <v>97</v>
      </c>
      <c r="B20" s="17">
        <v>45365.231096400006</v>
      </c>
    </row>
    <row r="21" spans="1:2" x14ac:dyDescent="0.25">
      <c r="A21" s="16" t="s">
        <v>108</v>
      </c>
      <c r="B21" s="17">
        <v>227512.16434030002</v>
      </c>
    </row>
    <row r="22" spans="1:2" x14ac:dyDescent="0.25">
      <c r="A22" s="16" t="s">
        <v>110</v>
      </c>
      <c r="B22" s="17">
        <v>1254382.2540074</v>
      </c>
    </row>
    <row r="23" spans="1:2" x14ac:dyDescent="0.25">
      <c r="A23" s="16" t="s">
        <v>15</v>
      </c>
      <c r="B23" s="17">
        <v>401744.26747331594</v>
      </c>
    </row>
    <row r="24" spans="1:2" x14ac:dyDescent="0.25">
      <c r="A24" s="16" t="s">
        <v>18</v>
      </c>
      <c r="B24" s="17">
        <v>373486.02137700014</v>
      </c>
    </row>
    <row r="25" spans="1:2" x14ac:dyDescent="0.25">
      <c r="A25" s="16" t="s">
        <v>19</v>
      </c>
      <c r="B25" s="17">
        <v>453692.27074400004</v>
      </c>
    </row>
    <row r="26" spans="1:2" x14ac:dyDescent="0.25">
      <c r="A26" s="16" t="s">
        <v>21</v>
      </c>
      <c r="B26" s="17">
        <v>153145.78873100001</v>
      </c>
    </row>
    <row r="27" spans="1:2" x14ac:dyDescent="0.25">
      <c r="A27" s="16" t="s">
        <v>22</v>
      </c>
      <c r="B27" s="17">
        <v>511662.72714899993</v>
      </c>
    </row>
    <row r="28" spans="1:2" x14ac:dyDescent="0.25">
      <c r="A28" s="16" t="s">
        <v>27</v>
      </c>
      <c r="B28" s="17">
        <v>797953.2311310001</v>
      </c>
    </row>
    <row r="29" spans="1:2" x14ac:dyDescent="0.25">
      <c r="A29" s="16" t="s">
        <v>28</v>
      </c>
      <c r="B29" s="17">
        <v>117227.34587969999</v>
      </c>
    </row>
    <row r="30" spans="1:2" x14ac:dyDescent="0.25">
      <c r="A30" s="15"/>
      <c r="B30" s="17"/>
    </row>
    <row r="31" spans="1:2" x14ac:dyDescent="0.25">
      <c r="A31" s="15" t="s">
        <v>59</v>
      </c>
      <c r="B31" s="17">
        <v>727923.19035150018</v>
      </c>
    </row>
    <row r="32" spans="1:2" x14ac:dyDescent="0.25">
      <c r="A32" s="16" t="s">
        <v>17</v>
      </c>
      <c r="B32" s="17">
        <v>727923.19035150018</v>
      </c>
    </row>
    <row r="33" spans="1:2" x14ac:dyDescent="0.25">
      <c r="A33" s="15"/>
      <c r="B33" s="17"/>
    </row>
    <row r="34" spans="1:2" x14ac:dyDescent="0.25">
      <c r="A34" s="15" t="s">
        <v>60</v>
      </c>
      <c r="B34" s="17">
        <v>375681.54945199995</v>
      </c>
    </row>
    <row r="35" spans="1:2" x14ac:dyDescent="0.25">
      <c r="A35" s="16" t="s">
        <v>16</v>
      </c>
      <c r="B35" s="17">
        <v>375681.54945199995</v>
      </c>
    </row>
    <row r="36" spans="1:2" x14ac:dyDescent="0.25">
      <c r="A36" s="16" t="s">
        <v>24</v>
      </c>
      <c r="B36" s="17">
        <v>0</v>
      </c>
    </row>
    <row r="37" spans="1:2" x14ac:dyDescent="0.25">
      <c r="A37" s="15"/>
      <c r="B37" s="17"/>
    </row>
    <row r="38" spans="1:2" x14ac:dyDescent="0.25">
      <c r="A38" s="15" t="s">
        <v>61</v>
      </c>
      <c r="B38" s="17">
        <v>376026.65302859992</v>
      </c>
    </row>
    <row r="39" spans="1:2" x14ac:dyDescent="0.25">
      <c r="A39" s="16" t="s">
        <v>106</v>
      </c>
      <c r="B39" s="17">
        <v>326981.40661019995</v>
      </c>
    </row>
    <row r="40" spans="1:2" x14ac:dyDescent="0.25">
      <c r="A40" s="16" t="s">
        <v>109</v>
      </c>
      <c r="B40" s="17">
        <v>49045.246418399998</v>
      </c>
    </row>
    <row r="41" spans="1:2" x14ac:dyDescent="0.25">
      <c r="A41" s="15"/>
      <c r="B41" s="17"/>
    </row>
    <row r="42" spans="1:2" x14ac:dyDescent="0.25">
      <c r="A42" s="15" t="s">
        <v>62</v>
      </c>
      <c r="B42" s="17">
        <v>112557.87933420001</v>
      </c>
    </row>
    <row r="43" spans="1:2" x14ac:dyDescent="0.25">
      <c r="A43" s="16" t="s">
        <v>111</v>
      </c>
      <c r="B43" s="17">
        <v>90576.132006600019</v>
      </c>
    </row>
    <row r="44" spans="1:2" x14ac:dyDescent="0.25">
      <c r="A44" s="16" t="s">
        <v>26</v>
      </c>
      <c r="B44" s="17">
        <v>21981.747327599998</v>
      </c>
    </row>
    <row r="45" spans="1:2" x14ac:dyDescent="0.25">
      <c r="A45" s="15"/>
      <c r="B45" s="17"/>
    </row>
    <row r="46" spans="1:2" x14ac:dyDescent="0.25">
      <c r="A46" s="15" t="s">
        <v>63</v>
      </c>
      <c r="B46" s="17">
        <v>573985.97395579994</v>
      </c>
    </row>
    <row r="47" spans="1:2" x14ac:dyDescent="0.25">
      <c r="A47" s="16" t="s">
        <v>102</v>
      </c>
      <c r="B47" s="17">
        <v>34857.010963799999</v>
      </c>
    </row>
    <row r="48" spans="1:2" x14ac:dyDescent="0.25">
      <c r="A48" s="16" t="s">
        <v>107</v>
      </c>
      <c r="B48" s="17">
        <v>539128.96299199993</v>
      </c>
    </row>
    <row r="49" spans="1:2" x14ac:dyDescent="0.25">
      <c r="A49" s="15"/>
      <c r="B49" s="17"/>
    </row>
    <row r="50" spans="1:2" x14ac:dyDescent="0.25">
      <c r="A50" s="15" t="s">
        <v>4</v>
      </c>
      <c r="B50" s="17">
        <v>875268.98316125001</v>
      </c>
    </row>
    <row r="51" spans="1:2" x14ac:dyDescent="0.25">
      <c r="A51" s="16" t="s">
        <v>20</v>
      </c>
      <c r="B51" s="17">
        <v>875268.98316125001</v>
      </c>
    </row>
    <row r="52" spans="1:2" x14ac:dyDescent="0.25">
      <c r="A52" s="15"/>
      <c r="B52" s="17"/>
    </row>
    <row r="53" spans="1:2" x14ac:dyDescent="0.25">
      <c r="A53" s="15" t="s">
        <v>29</v>
      </c>
      <c r="B53" s="17">
        <v>10712652.305953814</v>
      </c>
    </row>
  </sheetData>
  <pageMargins left="0.7" right="0.7" top="0.75" bottom="0.75" header="0.3" footer="0.3"/>
  <pageSetup scale="83" fitToHeight="3" orientation="portrait" verticalDpi="0" r:id="rId2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D05EB-D26D-4545-99B5-12F8A8DFDF1C}">
  <sheetPr>
    <pageSetUpPr fitToPage="1"/>
  </sheetPr>
  <dimension ref="A1:D164"/>
  <sheetViews>
    <sheetView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41.28515625" style="7" bestFit="1" customWidth="1"/>
    <col min="2" max="2" width="12.7109375" style="7" customWidth="1"/>
    <col min="3" max="3" width="19.28515625" style="7" bestFit="1" customWidth="1"/>
    <col min="4" max="4" width="17.5703125" style="7" bestFit="1" customWidth="1"/>
    <col min="5" max="5" width="26.42578125" style="7" bestFit="1" customWidth="1"/>
    <col min="6" max="6" width="31.140625" style="7" bestFit="1" customWidth="1"/>
    <col min="7" max="7" width="31.42578125" style="7" bestFit="1" customWidth="1"/>
    <col min="8" max="8" width="26.42578125" style="7" bestFit="1" customWidth="1"/>
    <col min="9" max="9" width="31.140625" style="7" customWidth="1"/>
    <col min="10" max="10" width="31.42578125" style="7" bestFit="1" customWidth="1"/>
    <col min="11" max="11" width="26.42578125" style="7" bestFit="1" customWidth="1"/>
    <col min="12" max="12" width="31.140625" style="7" bestFit="1" customWidth="1"/>
    <col min="13" max="13" width="31.42578125" style="7" bestFit="1" customWidth="1"/>
    <col min="14" max="14" width="26.42578125" style="7" bestFit="1" customWidth="1"/>
    <col min="15" max="15" width="31.140625" style="7" bestFit="1" customWidth="1"/>
    <col min="16" max="16" width="31.42578125" style="7" bestFit="1" customWidth="1"/>
    <col min="17" max="17" width="26.42578125" style="7" bestFit="1" customWidth="1"/>
    <col min="18" max="18" width="31.140625" style="7" bestFit="1" customWidth="1"/>
    <col min="19" max="19" width="31.42578125" style="7" bestFit="1" customWidth="1"/>
    <col min="20" max="20" width="26.42578125" style="7" bestFit="1" customWidth="1"/>
    <col min="21" max="21" width="31.140625" style="7" bestFit="1" customWidth="1"/>
    <col min="22" max="22" width="31.42578125" style="7" bestFit="1" customWidth="1"/>
    <col min="23" max="23" width="26.42578125" style="7" bestFit="1" customWidth="1"/>
    <col min="24" max="24" width="31.140625" style="7" bestFit="1" customWidth="1"/>
    <col min="25" max="25" width="31.42578125" style="7" bestFit="1" customWidth="1"/>
    <col min="26" max="26" width="26.42578125" style="7" bestFit="1" customWidth="1"/>
    <col min="27" max="27" width="31.140625" style="7" bestFit="1" customWidth="1"/>
    <col min="28" max="28" width="31.42578125" style="7" bestFit="1" customWidth="1"/>
    <col min="29" max="29" width="26.42578125" style="7" bestFit="1" customWidth="1"/>
    <col min="30" max="30" width="31.140625" style="7" bestFit="1" customWidth="1"/>
    <col min="31" max="31" width="31.42578125" style="7" bestFit="1" customWidth="1"/>
    <col min="32" max="32" width="26.42578125" style="7" bestFit="1" customWidth="1"/>
    <col min="33" max="33" width="31.140625" style="7" bestFit="1" customWidth="1"/>
    <col min="34" max="34" width="31.42578125" style="7" bestFit="1" customWidth="1"/>
    <col min="35" max="35" width="26.42578125" style="7" bestFit="1" customWidth="1"/>
    <col min="36" max="36" width="31.140625" style="7" bestFit="1" customWidth="1"/>
    <col min="37" max="37" width="31.42578125" style="7" bestFit="1" customWidth="1"/>
    <col min="38" max="38" width="26.42578125" style="7" bestFit="1" customWidth="1"/>
    <col min="39" max="39" width="31.140625" style="7" bestFit="1" customWidth="1"/>
    <col min="40" max="40" width="31.42578125" style="7" bestFit="1" customWidth="1"/>
    <col min="41" max="41" width="26.42578125" style="7" bestFit="1" customWidth="1"/>
    <col min="42" max="42" width="31.140625" style="7" bestFit="1" customWidth="1"/>
    <col min="43" max="43" width="31.42578125" style="7" bestFit="1" customWidth="1"/>
    <col min="44" max="44" width="26.42578125" style="7" bestFit="1" customWidth="1"/>
    <col min="45" max="45" width="31.140625" style="7" bestFit="1" customWidth="1"/>
    <col min="46" max="46" width="31.42578125" style="7" bestFit="1" customWidth="1"/>
    <col min="47" max="47" width="26.42578125" style="7" bestFit="1" customWidth="1"/>
    <col min="48" max="48" width="31.140625" style="7" bestFit="1" customWidth="1"/>
    <col min="49" max="49" width="31.42578125" style="7" bestFit="1" customWidth="1"/>
    <col min="50" max="50" width="26.42578125" style="7" bestFit="1" customWidth="1"/>
    <col min="51" max="51" width="31.140625" style="7" bestFit="1" customWidth="1"/>
    <col min="52" max="52" width="31.42578125" style="7" bestFit="1" customWidth="1"/>
    <col min="53" max="53" width="26.42578125" style="7" bestFit="1" customWidth="1"/>
    <col min="54" max="54" width="31.140625" style="7" bestFit="1" customWidth="1"/>
    <col min="55" max="55" width="31.42578125" style="7" bestFit="1" customWidth="1"/>
    <col min="56" max="56" width="26.42578125" style="7" bestFit="1" customWidth="1"/>
    <col min="57" max="57" width="31.140625" style="7" bestFit="1" customWidth="1"/>
    <col min="58" max="58" width="31.42578125" style="7" bestFit="1" customWidth="1"/>
    <col min="59" max="59" width="26.42578125" style="7" bestFit="1" customWidth="1"/>
    <col min="60" max="60" width="31.140625" style="7" bestFit="1" customWidth="1"/>
    <col min="61" max="61" width="31.42578125" style="7" bestFit="1" customWidth="1"/>
    <col min="62" max="62" width="26.42578125" style="7" bestFit="1" customWidth="1"/>
    <col min="63" max="63" width="31.140625" style="7" bestFit="1" customWidth="1"/>
    <col min="64" max="64" width="31.42578125" style="7" bestFit="1" customWidth="1"/>
    <col min="65" max="65" width="26.42578125" style="7" bestFit="1" customWidth="1"/>
    <col min="66" max="66" width="31.140625" style="7" bestFit="1" customWidth="1"/>
    <col min="67" max="67" width="31.42578125" style="7" bestFit="1" customWidth="1"/>
    <col min="68" max="68" width="26.42578125" style="7" bestFit="1" customWidth="1"/>
    <col min="69" max="69" width="31.140625" style="7" bestFit="1" customWidth="1"/>
    <col min="70" max="70" width="31.42578125" style="7" bestFit="1" customWidth="1"/>
    <col min="71" max="71" width="26.42578125" style="7" bestFit="1" customWidth="1"/>
    <col min="72" max="72" width="31.140625" style="7" bestFit="1" customWidth="1"/>
    <col min="73" max="73" width="31.42578125" style="7" bestFit="1" customWidth="1"/>
    <col min="74" max="74" width="26.42578125" style="7" bestFit="1" customWidth="1"/>
    <col min="75" max="75" width="31.140625" style="7" bestFit="1" customWidth="1"/>
    <col min="76" max="76" width="31.42578125" style="7" bestFit="1" customWidth="1"/>
    <col min="77" max="77" width="26.42578125" style="7" bestFit="1" customWidth="1"/>
    <col min="78" max="78" width="31.140625" style="7" bestFit="1" customWidth="1"/>
    <col min="79" max="79" width="31.42578125" style="7" bestFit="1" customWidth="1"/>
    <col min="80" max="80" width="26.42578125" style="7" bestFit="1" customWidth="1"/>
    <col min="81" max="81" width="31.140625" style="7" bestFit="1" customWidth="1"/>
    <col min="82" max="82" width="31.42578125" style="7" bestFit="1" customWidth="1"/>
    <col min="83" max="83" width="26.42578125" style="7" bestFit="1" customWidth="1"/>
    <col min="84" max="84" width="31.140625" style="7" bestFit="1" customWidth="1"/>
    <col min="85" max="85" width="31.42578125" style="7" bestFit="1" customWidth="1"/>
    <col min="86" max="86" width="26.42578125" style="7" bestFit="1" customWidth="1"/>
    <col min="87" max="87" width="31.140625" style="7" bestFit="1" customWidth="1"/>
    <col min="88" max="88" width="31.42578125" style="7" bestFit="1" customWidth="1"/>
    <col min="89" max="89" width="26.42578125" style="7" bestFit="1" customWidth="1"/>
    <col min="90" max="90" width="31.140625" style="7" bestFit="1" customWidth="1"/>
    <col min="91" max="91" width="31.42578125" style="7" bestFit="1" customWidth="1"/>
    <col min="92" max="92" width="26.42578125" style="7" bestFit="1" customWidth="1"/>
    <col min="93" max="93" width="31.140625" style="7" bestFit="1" customWidth="1"/>
    <col min="94" max="94" width="31.42578125" style="7" bestFit="1" customWidth="1"/>
    <col min="95" max="95" width="26.42578125" style="7" bestFit="1" customWidth="1"/>
    <col min="96" max="96" width="31.140625" style="7" bestFit="1" customWidth="1"/>
    <col min="97" max="97" width="31.42578125" style="7" bestFit="1" customWidth="1"/>
    <col min="98" max="98" width="26.42578125" style="7" bestFit="1" customWidth="1"/>
    <col min="99" max="99" width="31.140625" style="7" bestFit="1" customWidth="1"/>
    <col min="100" max="100" width="31.42578125" style="7" bestFit="1" customWidth="1"/>
    <col min="101" max="101" width="26.42578125" style="7" bestFit="1" customWidth="1"/>
    <col min="102" max="102" width="31.140625" style="7" bestFit="1" customWidth="1"/>
    <col min="103" max="103" width="31.42578125" style="7" bestFit="1" customWidth="1"/>
    <col min="104" max="104" width="26.42578125" style="7" bestFit="1" customWidth="1"/>
    <col min="105" max="105" width="31.140625" style="7" bestFit="1" customWidth="1"/>
    <col min="106" max="106" width="31.42578125" style="7" bestFit="1" customWidth="1"/>
    <col min="107" max="107" width="26.42578125" style="7" bestFit="1" customWidth="1"/>
    <col min="108" max="108" width="31.140625" style="7" bestFit="1" customWidth="1"/>
    <col min="109" max="109" width="31.42578125" style="7" bestFit="1" customWidth="1"/>
    <col min="110" max="110" width="26.42578125" style="7" bestFit="1" customWidth="1"/>
    <col min="111" max="111" width="31.140625" style="7" bestFit="1" customWidth="1"/>
    <col min="112" max="112" width="31.42578125" style="7" bestFit="1" customWidth="1"/>
    <col min="113" max="113" width="26.42578125" style="7" bestFit="1" customWidth="1"/>
    <col min="114" max="114" width="31.140625" style="7" bestFit="1" customWidth="1"/>
    <col min="115" max="115" width="31.42578125" style="7" bestFit="1" customWidth="1"/>
    <col min="116" max="116" width="26.42578125" style="7" bestFit="1" customWidth="1"/>
    <col min="117" max="117" width="31.140625" style="7" bestFit="1" customWidth="1"/>
    <col min="118" max="118" width="31.42578125" style="7" bestFit="1" customWidth="1"/>
    <col min="119" max="119" width="26.42578125" style="7" bestFit="1" customWidth="1"/>
    <col min="120" max="120" width="31.140625" style="7" bestFit="1" customWidth="1"/>
    <col min="121" max="121" width="31.42578125" style="7" bestFit="1" customWidth="1"/>
    <col min="122" max="122" width="26.42578125" style="7" bestFit="1" customWidth="1"/>
    <col min="123" max="123" width="31.140625" style="7" bestFit="1" customWidth="1"/>
    <col min="124" max="124" width="31.42578125" style="7" bestFit="1" customWidth="1"/>
    <col min="125" max="125" width="26.42578125" style="7" bestFit="1" customWidth="1"/>
    <col min="126" max="126" width="31.140625" style="7" bestFit="1" customWidth="1"/>
    <col min="127" max="127" width="31.42578125" style="7" bestFit="1" customWidth="1"/>
    <col min="128" max="128" width="26.42578125" style="7" bestFit="1" customWidth="1"/>
    <col min="129" max="129" width="31.140625" style="7" bestFit="1" customWidth="1"/>
    <col min="130" max="130" width="31.42578125" style="7" bestFit="1" customWidth="1"/>
    <col min="131" max="131" width="26.42578125" style="7" bestFit="1" customWidth="1"/>
    <col min="132" max="132" width="31.140625" style="7" bestFit="1" customWidth="1"/>
    <col min="133" max="133" width="31.42578125" style="7" bestFit="1" customWidth="1"/>
    <col min="134" max="134" width="26.42578125" style="7" bestFit="1" customWidth="1"/>
    <col min="135" max="135" width="31.140625" style="7" bestFit="1" customWidth="1"/>
    <col min="136" max="136" width="31.42578125" style="7" bestFit="1" customWidth="1"/>
    <col min="137" max="137" width="26.42578125" style="7" bestFit="1" customWidth="1"/>
    <col min="138" max="138" width="31.140625" style="7" bestFit="1" customWidth="1"/>
    <col min="139" max="139" width="31.42578125" style="7" bestFit="1" customWidth="1"/>
    <col min="140" max="140" width="26.42578125" style="7" bestFit="1" customWidth="1"/>
    <col min="141" max="141" width="31.140625" style="7" bestFit="1" customWidth="1"/>
    <col min="142" max="142" width="31.42578125" style="7" bestFit="1" customWidth="1"/>
    <col min="143" max="143" width="26.42578125" style="7" bestFit="1" customWidth="1"/>
    <col min="144" max="144" width="31.140625" style="7" bestFit="1" customWidth="1"/>
    <col min="145" max="145" width="31.42578125" style="7" bestFit="1" customWidth="1"/>
    <col min="146" max="146" width="26.42578125" style="7" bestFit="1" customWidth="1"/>
    <col min="147" max="147" width="31.140625" style="7" bestFit="1" customWidth="1"/>
    <col min="148" max="148" width="31.42578125" style="7" bestFit="1" customWidth="1"/>
    <col min="149" max="149" width="26.42578125" style="7" bestFit="1" customWidth="1"/>
    <col min="150" max="150" width="31.140625" style="7" bestFit="1" customWidth="1"/>
    <col min="151" max="151" width="31.42578125" style="7" bestFit="1" customWidth="1"/>
    <col min="152" max="152" width="26.42578125" style="7" bestFit="1" customWidth="1"/>
    <col min="153" max="153" width="31.140625" style="7" bestFit="1" customWidth="1"/>
    <col min="154" max="154" width="31.42578125" style="7" bestFit="1" customWidth="1"/>
    <col min="155" max="155" width="26.42578125" style="7" bestFit="1" customWidth="1"/>
    <col min="156" max="156" width="31.140625" style="7" bestFit="1" customWidth="1"/>
    <col min="157" max="157" width="31.42578125" style="7" bestFit="1" customWidth="1"/>
    <col min="158" max="158" width="26.42578125" style="7" bestFit="1" customWidth="1"/>
    <col min="159" max="159" width="31.140625" style="7" bestFit="1" customWidth="1"/>
    <col min="160" max="160" width="31.42578125" style="7" bestFit="1" customWidth="1"/>
    <col min="161" max="161" width="26.42578125" style="7" bestFit="1" customWidth="1"/>
    <col min="162" max="162" width="31.140625" style="7" bestFit="1" customWidth="1"/>
    <col min="163" max="163" width="31.42578125" style="7" bestFit="1" customWidth="1"/>
    <col min="164" max="164" width="26.42578125" style="7" bestFit="1" customWidth="1"/>
    <col min="165" max="165" width="31.140625" style="7" bestFit="1" customWidth="1"/>
    <col min="166" max="166" width="31.42578125" style="7" bestFit="1" customWidth="1"/>
    <col min="167" max="167" width="26.42578125" style="7" bestFit="1" customWidth="1"/>
    <col min="168" max="168" width="31.140625" style="7" bestFit="1" customWidth="1"/>
    <col min="169" max="169" width="31.42578125" style="7" bestFit="1" customWidth="1"/>
    <col min="170" max="170" width="26.42578125" style="7" bestFit="1" customWidth="1"/>
    <col min="171" max="171" width="31.140625" style="7" bestFit="1" customWidth="1"/>
    <col min="172" max="172" width="31.42578125" style="7" bestFit="1" customWidth="1"/>
    <col min="173" max="173" width="26.42578125" style="7" bestFit="1" customWidth="1"/>
    <col min="174" max="174" width="31.140625" style="7" bestFit="1" customWidth="1"/>
    <col min="175" max="175" width="31.42578125" style="7" bestFit="1" customWidth="1"/>
    <col min="176" max="176" width="26.42578125" style="7" bestFit="1" customWidth="1"/>
    <col min="177" max="177" width="31.140625" style="7" bestFit="1" customWidth="1"/>
    <col min="178" max="178" width="31.42578125" style="7" bestFit="1" customWidth="1"/>
    <col min="179" max="179" width="26.42578125" style="7" bestFit="1" customWidth="1"/>
    <col min="180" max="180" width="31.140625" style="7" bestFit="1" customWidth="1"/>
    <col min="181" max="181" width="31.42578125" style="7" bestFit="1" customWidth="1"/>
    <col min="182" max="182" width="26.42578125" style="7" bestFit="1" customWidth="1"/>
    <col min="183" max="183" width="31.140625" style="7" bestFit="1" customWidth="1"/>
    <col min="184" max="184" width="31.42578125" style="7" bestFit="1" customWidth="1"/>
    <col min="185" max="185" width="26.42578125" style="7" bestFit="1" customWidth="1"/>
    <col min="186" max="186" width="31.140625" style="7" bestFit="1" customWidth="1"/>
    <col min="187" max="187" width="31.42578125" style="7" bestFit="1" customWidth="1"/>
    <col min="188" max="188" width="26.42578125" style="7" bestFit="1" customWidth="1"/>
    <col min="189" max="189" width="31.140625" style="7" bestFit="1" customWidth="1"/>
    <col min="190" max="190" width="31.42578125" style="7" bestFit="1" customWidth="1"/>
    <col min="191" max="191" width="26.42578125" style="7" bestFit="1" customWidth="1"/>
    <col min="192" max="192" width="31.140625" style="7" bestFit="1" customWidth="1"/>
    <col min="193" max="194" width="31.42578125" style="7" bestFit="1" customWidth="1"/>
    <col min="195" max="195" width="36.140625" style="7" bestFit="1" customWidth="1"/>
    <col min="196" max="196" width="36.42578125" style="7" bestFit="1" customWidth="1"/>
    <col min="197" max="16384" width="9.140625" style="7"/>
  </cols>
  <sheetData>
    <row r="1" spans="1:4" x14ac:dyDescent="0.25">
      <c r="A1" s="28" t="s">
        <v>216</v>
      </c>
    </row>
    <row r="2" spans="1:4" x14ac:dyDescent="0.25">
      <c r="A2" s="28" t="s">
        <v>211</v>
      </c>
    </row>
    <row r="4" spans="1:4" ht="30" x14ac:dyDescent="0.25">
      <c r="A4" s="64" t="s">
        <v>210</v>
      </c>
      <c r="B4" s="26" t="s">
        <v>189</v>
      </c>
      <c r="C4" s="27" t="s">
        <v>181</v>
      </c>
      <c r="D4" s="1" t="s">
        <v>182</v>
      </c>
    </row>
    <row r="5" spans="1:4" x14ac:dyDescent="0.25">
      <c r="A5" s="15" t="s">
        <v>57</v>
      </c>
      <c r="B5" s="17">
        <v>169993.39727005005</v>
      </c>
      <c r="C5" s="17">
        <v>9818.8036264500006</v>
      </c>
      <c r="D5" s="17">
        <v>179812.2008965</v>
      </c>
    </row>
    <row r="6" spans="1:4" x14ac:dyDescent="0.25">
      <c r="A6" s="16" t="s">
        <v>11</v>
      </c>
      <c r="B6" s="17">
        <v>115918.89633610004</v>
      </c>
      <c r="C6" s="17">
        <v>2354.0869462500004</v>
      </c>
      <c r="D6" s="17">
        <v>118272.98328235</v>
      </c>
    </row>
    <row r="7" spans="1:4" x14ac:dyDescent="0.25">
      <c r="A7" s="18">
        <v>495</v>
      </c>
      <c r="B7" s="17">
        <v>115912.79528400004</v>
      </c>
      <c r="C7" s="17">
        <v>2354.0869462500004</v>
      </c>
      <c r="D7" s="17">
        <v>118266.88223025</v>
      </c>
    </row>
    <row r="8" spans="1:4" x14ac:dyDescent="0.25">
      <c r="A8" s="18">
        <v>910</v>
      </c>
      <c r="B8" s="17">
        <v>6.1010520999999995</v>
      </c>
      <c r="C8" s="17">
        <v>0</v>
      </c>
      <c r="D8" s="17">
        <v>6.1010520999999995</v>
      </c>
    </row>
    <row r="9" spans="1:4" x14ac:dyDescent="0.25">
      <c r="A9" s="16"/>
      <c r="B9" s="17"/>
      <c r="C9" s="17"/>
      <c r="D9" s="17"/>
    </row>
    <row r="10" spans="1:4" x14ac:dyDescent="0.25">
      <c r="A10" s="16" t="s">
        <v>25</v>
      </c>
      <c r="B10" s="17">
        <v>54074.500933950003</v>
      </c>
      <c r="C10" s="17">
        <v>7464.7166801999992</v>
      </c>
      <c r="D10" s="17">
        <v>61539.217614149988</v>
      </c>
    </row>
    <row r="11" spans="1:4" x14ac:dyDescent="0.25">
      <c r="A11" s="18">
        <v>509</v>
      </c>
      <c r="B11" s="17">
        <v>54074.500933950003</v>
      </c>
      <c r="C11" s="17">
        <v>7464.7166801999992</v>
      </c>
      <c r="D11" s="17">
        <v>61539.217614149988</v>
      </c>
    </row>
    <row r="12" spans="1:4" x14ac:dyDescent="0.25">
      <c r="A12" s="16"/>
      <c r="B12" s="17"/>
      <c r="C12" s="17"/>
      <c r="D12" s="17"/>
    </row>
    <row r="13" spans="1:4" x14ac:dyDescent="0.25">
      <c r="A13" s="15" t="s">
        <v>200</v>
      </c>
      <c r="B13" s="17">
        <v>375421.71001824999</v>
      </c>
      <c r="C13" s="17">
        <v>38461.251458999999</v>
      </c>
      <c r="D13" s="17">
        <v>413882.96147724998</v>
      </c>
    </row>
    <row r="14" spans="1:4" x14ac:dyDescent="0.25">
      <c r="A14" s="16" t="s">
        <v>201</v>
      </c>
      <c r="B14" s="17">
        <v>375421.71001824999</v>
      </c>
      <c r="C14" s="17">
        <v>38461.251458999999</v>
      </c>
      <c r="D14" s="17">
        <v>413882.96147724998</v>
      </c>
    </row>
    <row r="15" spans="1:4" x14ac:dyDescent="0.25">
      <c r="A15" s="18">
        <v>549</v>
      </c>
      <c r="B15" s="17">
        <v>375421.71001824999</v>
      </c>
      <c r="C15" s="17">
        <v>38461.251458999999</v>
      </c>
      <c r="D15" s="17">
        <v>413882.96147724998</v>
      </c>
    </row>
    <row r="16" spans="1:4" x14ac:dyDescent="0.25">
      <c r="A16" s="16"/>
      <c r="B16" s="17"/>
      <c r="C16" s="17"/>
      <c r="D16" s="17"/>
    </row>
    <row r="17" spans="1:4" x14ac:dyDescent="0.25">
      <c r="A17" s="15" t="s">
        <v>58</v>
      </c>
      <c r="B17" s="17">
        <v>844458.14388939983</v>
      </c>
      <c r="C17" s="17">
        <v>59444.483286800001</v>
      </c>
      <c r="D17" s="17">
        <v>903902.62717620016</v>
      </c>
    </row>
    <row r="18" spans="1:4" x14ac:dyDescent="0.25">
      <c r="A18" s="16" t="s">
        <v>93</v>
      </c>
      <c r="B18" s="17">
        <v>741761.42907419987</v>
      </c>
      <c r="C18" s="17">
        <v>54439.318220000001</v>
      </c>
      <c r="D18" s="17">
        <v>796200.74729420012</v>
      </c>
    </row>
    <row r="19" spans="1:4" x14ac:dyDescent="0.25">
      <c r="A19" s="18">
        <v>273</v>
      </c>
      <c r="B19" s="17">
        <v>737360.03496959992</v>
      </c>
      <c r="C19" s="17">
        <v>54439.318220000001</v>
      </c>
      <c r="D19" s="17">
        <v>791799.35318960017</v>
      </c>
    </row>
    <row r="20" spans="1:4" x14ac:dyDescent="0.25">
      <c r="A20" s="18">
        <v>923</v>
      </c>
      <c r="B20" s="17">
        <v>4401.3941046000009</v>
      </c>
      <c r="C20" s="17">
        <v>0</v>
      </c>
      <c r="D20" s="17">
        <v>4401.3941046000009</v>
      </c>
    </row>
    <row r="21" spans="1:4" x14ac:dyDescent="0.25">
      <c r="A21" s="16"/>
      <c r="B21" s="17"/>
      <c r="C21" s="17"/>
      <c r="D21" s="17"/>
    </row>
    <row r="22" spans="1:4" x14ac:dyDescent="0.25">
      <c r="A22" s="16" t="s">
        <v>23</v>
      </c>
      <c r="B22" s="17">
        <v>102696.71481519999</v>
      </c>
      <c r="C22" s="17">
        <v>5005.1650668000011</v>
      </c>
      <c r="D22" s="17">
        <v>107701.87988199998</v>
      </c>
    </row>
    <row r="23" spans="1:4" x14ac:dyDescent="0.25">
      <c r="A23" s="18">
        <v>503</v>
      </c>
      <c r="B23" s="17">
        <v>32978.19933119999</v>
      </c>
      <c r="C23" s="17">
        <v>-143.94604319999999</v>
      </c>
      <c r="D23" s="17">
        <v>32834.253288</v>
      </c>
    </row>
    <row r="24" spans="1:4" x14ac:dyDescent="0.25">
      <c r="A24" s="18">
        <v>504</v>
      </c>
      <c r="B24" s="17">
        <v>67926.906108799987</v>
      </c>
      <c r="C24" s="17">
        <v>5149.1111100000007</v>
      </c>
      <c r="D24" s="17">
        <v>73076.017218799985</v>
      </c>
    </row>
    <row r="25" spans="1:4" x14ac:dyDescent="0.25">
      <c r="A25" s="18">
        <v>505</v>
      </c>
      <c r="B25" s="17">
        <v>1791.6093751999999</v>
      </c>
      <c r="C25" s="17">
        <v>0</v>
      </c>
      <c r="D25" s="17">
        <v>1791.6093751999999</v>
      </c>
    </row>
    <row r="26" spans="1:4" x14ac:dyDescent="0.25">
      <c r="A26" s="16"/>
      <c r="B26" s="17"/>
      <c r="C26" s="17"/>
      <c r="D26" s="17"/>
    </row>
    <row r="27" spans="1:4" x14ac:dyDescent="0.25">
      <c r="A27" s="15" t="s">
        <v>56</v>
      </c>
      <c r="B27" s="17">
        <v>4973136.2663473124</v>
      </c>
      <c r="C27" s="17">
        <v>1200474.0207732052</v>
      </c>
      <c r="D27" s="17">
        <v>6173610.2871205155</v>
      </c>
    </row>
    <row r="28" spans="1:4" x14ac:dyDescent="0.25">
      <c r="A28" s="16" t="s">
        <v>99</v>
      </c>
      <c r="B28" s="17">
        <v>1150060.4831660003</v>
      </c>
      <c r="C28" s="17">
        <v>80941.431996000014</v>
      </c>
      <c r="D28" s="17">
        <v>1231001.9151619996</v>
      </c>
    </row>
    <row r="29" spans="1:4" x14ac:dyDescent="0.25">
      <c r="A29" s="18">
        <v>93</v>
      </c>
      <c r="B29" s="17">
        <v>1147554.1810880003</v>
      </c>
      <c r="C29" s="17">
        <v>80941.431996000014</v>
      </c>
      <c r="D29" s="17">
        <v>1228495.6130839996</v>
      </c>
    </row>
    <row r="30" spans="1:4" x14ac:dyDescent="0.25">
      <c r="A30" s="18">
        <v>837</v>
      </c>
      <c r="B30" s="17">
        <v>2506.3020780000006</v>
      </c>
      <c r="C30" s="17">
        <v>0</v>
      </c>
      <c r="D30" s="17">
        <v>2506.3020780000006</v>
      </c>
    </row>
    <row r="31" spans="1:4" x14ac:dyDescent="0.25">
      <c r="A31" s="16"/>
      <c r="B31" s="17"/>
      <c r="C31" s="17"/>
      <c r="D31" s="17"/>
    </row>
    <row r="32" spans="1:4" x14ac:dyDescent="0.25">
      <c r="A32" s="16" t="s">
        <v>100</v>
      </c>
      <c r="B32" s="17">
        <v>162111.941681</v>
      </c>
      <c r="C32" s="17">
        <v>22086.761475799995</v>
      </c>
      <c r="D32" s="17">
        <v>184198.70315680001</v>
      </c>
    </row>
    <row r="33" spans="1:4" x14ac:dyDescent="0.25">
      <c r="A33" s="18">
        <v>246</v>
      </c>
      <c r="B33" s="17">
        <v>162208.45155599999</v>
      </c>
      <c r="C33" s="17">
        <v>22086.761475799995</v>
      </c>
      <c r="D33" s="17">
        <v>184295.2130318</v>
      </c>
    </row>
    <row r="34" spans="1:4" x14ac:dyDescent="0.25">
      <c r="A34" s="18">
        <v>846</v>
      </c>
      <c r="B34" s="17">
        <v>-96.509875000000022</v>
      </c>
      <c r="C34" s="17">
        <v>0</v>
      </c>
      <c r="D34" s="17">
        <v>-96.509875000000022</v>
      </c>
    </row>
    <row r="35" spans="1:4" x14ac:dyDescent="0.25">
      <c r="A35" s="16"/>
      <c r="B35" s="17"/>
      <c r="C35" s="17"/>
      <c r="D35" s="17"/>
    </row>
    <row r="36" spans="1:4" x14ac:dyDescent="0.25">
      <c r="A36" s="16" t="s">
        <v>91</v>
      </c>
      <c r="B36" s="17">
        <v>432629.29383999994</v>
      </c>
      <c r="C36" s="17">
        <v>-10390.926967399999</v>
      </c>
      <c r="D36" s="17">
        <v>422238.36687259999</v>
      </c>
    </row>
    <row r="37" spans="1:4" x14ac:dyDescent="0.25">
      <c r="A37" s="18">
        <v>251</v>
      </c>
      <c r="B37" s="17">
        <v>433035.39843999996</v>
      </c>
      <c r="C37" s="17">
        <v>-10390.926967399999</v>
      </c>
      <c r="D37" s="17">
        <v>422644.47147260001</v>
      </c>
    </row>
    <row r="38" spans="1:4" x14ac:dyDescent="0.25">
      <c r="A38" s="18">
        <v>844</v>
      </c>
      <c r="B38" s="17">
        <v>-406.1046</v>
      </c>
      <c r="C38" s="17">
        <v>0</v>
      </c>
      <c r="D38" s="17">
        <v>-406.1046</v>
      </c>
    </row>
    <row r="39" spans="1:4" x14ac:dyDescent="0.25">
      <c r="A39" s="16"/>
      <c r="B39" s="17"/>
      <c r="C39" s="17"/>
      <c r="D39" s="17"/>
    </row>
    <row r="40" spans="1:4" x14ac:dyDescent="0.25">
      <c r="A40" s="16" t="s">
        <v>97</v>
      </c>
      <c r="B40" s="17">
        <v>46848.479302</v>
      </c>
      <c r="C40" s="17">
        <v>-1483.2482055999997</v>
      </c>
      <c r="D40" s="17">
        <v>45365.231096399999</v>
      </c>
    </row>
    <row r="41" spans="1:4" x14ac:dyDescent="0.25">
      <c r="A41" s="18">
        <v>252</v>
      </c>
      <c r="B41" s="17">
        <v>44735.844052</v>
      </c>
      <c r="C41" s="17">
        <v>-1483.2482055999997</v>
      </c>
      <c r="D41" s="17">
        <v>43252.5958464</v>
      </c>
    </row>
    <row r="42" spans="1:4" x14ac:dyDescent="0.25">
      <c r="A42" s="18">
        <v>845</v>
      </c>
      <c r="B42" s="17">
        <v>2112.6352499999998</v>
      </c>
      <c r="C42" s="17">
        <v>0</v>
      </c>
      <c r="D42" s="17">
        <v>2112.6352499999998</v>
      </c>
    </row>
    <row r="43" spans="1:4" x14ac:dyDescent="0.25">
      <c r="A43" s="16"/>
      <c r="B43" s="17"/>
      <c r="C43" s="17"/>
      <c r="D43" s="17"/>
    </row>
    <row r="44" spans="1:4" x14ac:dyDescent="0.25">
      <c r="A44" s="16" t="s">
        <v>108</v>
      </c>
      <c r="B44" s="17">
        <v>172440.88351419999</v>
      </c>
      <c r="C44" s="17">
        <v>55071.280826099995</v>
      </c>
      <c r="D44" s="17">
        <v>227512.16434029999</v>
      </c>
    </row>
    <row r="45" spans="1:4" x14ac:dyDescent="0.25">
      <c r="A45" s="18">
        <v>265</v>
      </c>
      <c r="B45" s="17">
        <v>171929.3339344</v>
      </c>
      <c r="C45" s="17">
        <v>55071.280826099995</v>
      </c>
      <c r="D45" s="17">
        <v>227000.6147605</v>
      </c>
    </row>
    <row r="46" spans="1:4" x14ac:dyDescent="0.25">
      <c r="A46" s="18">
        <v>266</v>
      </c>
      <c r="B46" s="17">
        <v>351.57009719999985</v>
      </c>
      <c r="C46" s="17">
        <v>0</v>
      </c>
      <c r="D46" s="17">
        <v>351.57009719999985</v>
      </c>
    </row>
    <row r="47" spans="1:4" x14ac:dyDescent="0.25">
      <c r="A47" s="18">
        <v>854</v>
      </c>
      <c r="B47" s="17">
        <v>159.97948259999995</v>
      </c>
      <c r="C47" s="17">
        <v>0</v>
      </c>
      <c r="D47" s="17">
        <v>159.97948259999995</v>
      </c>
    </row>
    <row r="48" spans="1:4" x14ac:dyDescent="0.25">
      <c r="A48" s="16"/>
      <c r="B48" s="17"/>
      <c r="C48" s="17"/>
      <c r="D48" s="17"/>
    </row>
    <row r="49" spans="1:4" x14ac:dyDescent="0.25">
      <c r="A49" s="16" t="s">
        <v>110</v>
      </c>
      <c r="B49" s="17">
        <v>398940.81179399998</v>
      </c>
      <c r="C49" s="17">
        <v>855441.44221339992</v>
      </c>
      <c r="D49" s="17">
        <v>1254382.2540074</v>
      </c>
    </row>
    <row r="50" spans="1:4" x14ac:dyDescent="0.25">
      <c r="A50" s="18">
        <v>297</v>
      </c>
      <c r="B50" s="17">
        <v>398337.603924</v>
      </c>
      <c r="C50" s="17">
        <v>855441.44221339992</v>
      </c>
      <c r="D50" s="17">
        <v>1253779.0461374</v>
      </c>
    </row>
    <row r="51" spans="1:4" x14ac:dyDescent="0.25">
      <c r="A51" s="18">
        <v>838</v>
      </c>
      <c r="B51" s="17">
        <v>603.20786999999996</v>
      </c>
      <c r="C51" s="17">
        <v>0</v>
      </c>
      <c r="D51" s="17">
        <v>603.20786999999996</v>
      </c>
    </row>
    <row r="52" spans="1:4" x14ac:dyDescent="0.25">
      <c r="A52" s="16"/>
      <c r="B52" s="17"/>
      <c r="C52" s="17"/>
      <c r="D52" s="17"/>
    </row>
    <row r="53" spans="1:4" x14ac:dyDescent="0.25">
      <c r="A53" s="16" t="s">
        <v>15</v>
      </c>
      <c r="B53" s="17">
        <v>384941.52349511097</v>
      </c>
      <c r="C53" s="17">
        <v>16802.743978204995</v>
      </c>
      <c r="D53" s="17">
        <v>401744.26747331594</v>
      </c>
    </row>
    <row r="54" spans="1:4" x14ac:dyDescent="0.25">
      <c r="A54" s="18">
        <v>390</v>
      </c>
      <c r="B54" s="17">
        <v>382696.98570023797</v>
      </c>
      <c r="C54" s="17">
        <v>16802.743978204995</v>
      </c>
      <c r="D54" s="17">
        <v>399499.72967844293</v>
      </c>
    </row>
    <row r="55" spans="1:4" x14ac:dyDescent="0.25">
      <c r="A55" s="18">
        <v>814</v>
      </c>
      <c r="B55" s="17">
        <v>2244.5377948730006</v>
      </c>
      <c r="C55" s="17">
        <v>0</v>
      </c>
      <c r="D55" s="17">
        <v>2244.5377948730006</v>
      </c>
    </row>
    <row r="56" spans="1:4" x14ac:dyDescent="0.25">
      <c r="A56" s="16"/>
      <c r="B56" s="17"/>
      <c r="C56" s="17"/>
      <c r="D56" s="17"/>
    </row>
    <row r="57" spans="1:4" x14ac:dyDescent="0.25">
      <c r="A57" s="16" t="s">
        <v>18</v>
      </c>
      <c r="B57" s="17">
        <v>366546.13322900003</v>
      </c>
      <c r="C57" s="17">
        <v>6939.888148</v>
      </c>
      <c r="D57" s="17">
        <v>373486.02137700003</v>
      </c>
    </row>
    <row r="58" spans="1:4" x14ac:dyDescent="0.25">
      <c r="A58" s="18">
        <v>482</v>
      </c>
      <c r="B58" s="17">
        <v>362752.25395200006</v>
      </c>
      <c r="C58" s="17">
        <v>6939.888148</v>
      </c>
      <c r="D58" s="17">
        <v>369692.14210000006</v>
      </c>
    </row>
    <row r="59" spans="1:4" x14ac:dyDescent="0.25">
      <c r="A59" s="18">
        <v>876</v>
      </c>
      <c r="B59" s="17">
        <v>3793.8792769999995</v>
      </c>
      <c r="C59" s="17">
        <v>0</v>
      </c>
      <c r="D59" s="17">
        <v>3793.8792769999995</v>
      </c>
    </row>
    <row r="60" spans="1:4" x14ac:dyDescent="0.25">
      <c r="A60" s="16"/>
      <c r="B60" s="17"/>
      <c r="C60" s="17"/>
      <c r="D60" s="17"/>
    </row>
    <row r="61" spans="1:4" x14ac:dyDescent="0.25">
      <c r="A61" s="16" t="s">
        <v>19</v>
      </c>
      <c r="B61" s="17">
        <v>411452.84320799989</v>
      </c>
      <c r="C61" s="17">
        <v>42239.427535999988</v>
      </c>
      <c r="D61" s="17">
        <v>453692.27074399998</v>
      </c>
    </row>
    <row r="62" spans="1:4" x14ac:dyDescent="0.25">
      <c r="A62" s="18">
        <v>486</v>
      </c>
      <c r="B62" s="17">
        <v>460079.62358599989</v>
      </c>
      <c r="C62" s="17">
        <v>62540.761295999997</v>
      </c>
      <c r="D62" s="17">
        <v>522620.38488199998</v>
      </c>
    </row>
    <row r="63" spans="1:4" x14ac:dyDescent="0.25">
      <c r="A63" s="18">
        <v>487</v>
      </c>
      <c r="B63" s="17">
        <v>-48626.780377999989</v>
      </c>
      <c r="C63" s="17">
        <v>-20301.333760000005</v>
      </c>
      <c r="D63" s="17">
        <v>-68928.114138000019</v>
      </c>
    </row>
    <row r="64" spans="1:4" x14ac:dyDescent="0.25">
      <c r="A64" s="16"/>
      <c r="B64" s="17"/>
      <c r="C64" s="17"/>
      <c r="D64" s="17"/>
    </row>
    <row r="65" spans="1:4" x14ac:dyDescent="0.25">
      <c r="A65" s="16" t="s">
        <v>21</v>
      </c>
      <c r="B65" s="17">
        <v>143250.44976000005</v>
      </c>
      <c r="C65" s="17">
        <v>9895.3389709999992</v>
      </c>
      <c r="D65" s="17">
        <v>153145.78873100001</v>
      </c>
    </row>
    <row r="66" spans="1:4" x14ac:dyDescent="0.25">
      <c r="A66" s="18">
        <v>492</v>
      </c>
      <c r="B66" s="17">
        <v>143250.44976000005</v>
      </c>
      <c r="C66" s="17">
        <v>9895.3389709999992</v>
      </c>
      <c r="D66" s="17">
        <v>153145.78873100001</v>
      </c>
    </row>
    <row r="67" spans="1:4" x14ac:dyDescent="0.25">
      <c r="A67" s="16"/>
      <c r="B67" s="17"/>
      <c r="C67" s="17"/>
      <c r="D67" s="17"/>
    </row>
    <row r="68" spans="1:4" x14ac:dyDescent="0.25">
      <c r="A68" s="16" t="s">
        <v>22</v>
      </c>
      <c r="B68" s="17">
        <v>453771.24155999994</v>
      </c>
      <c r="C68" s="17">
        <v>57891.485588999989</v>
      </c>
      <c r="D68" s="17">
        <v>511662.72714899987</v>
      </c>
    </row>
    <row r="69" spans="1:4" x14ac:dyDescent="0.25">
      <c r="A69" s="18">
        <v>496</v>
      </c>
      <c r="B69" s="17">
        <v>47691.254519999995</v>
      </c>
      <c r="C69" s="17">
        <v>9670.7918160000008</v>
      </c>
      <c r="D69" s="17">
        <v>57362.046335999999</v>
      </c>
    </row>
    <row r="70" spans="1:4" x14ac:dyDescent="0.25">
      <c r="A70" s="18">
        <v>497</v>
      </c>
      <c r="B70" s="17">
        <v>256506.37739999997</v>
      </c>
      <c r="C70" s="17">
        <v>16739.378754000001</v>
      </c>
      <c r="D70" s="17">
        <v>273245.75615399994</v>
      </c>
    </row>
    <row r="71" spans="1:4" x14ac:dyDescent="0.25">
      <c r="A71" s="18">
        <v>498</v>
      </c>
      <c r="B71" s="17">
        <v>145778.17117499997</v>
      </c>
      <c r="C71" s="17">
        <v>30909.176591999993</v>
      </c>
      <c r="D71" s="17">
        <v>176687.347767</v>
      </c>
    </row>
    <row r="72" spans="1:4" x14ac:dyDescent="0.25">
      <c r="A72" s="18">
        <v>499</v>
      </c>
      <c r="B72" s="17">
        <v>3795.4384650000006</v>
      </c>
      <c r="C72" s="17">
        <v>572.13842699999998</v>
      </c>
      <c r="D72" s="17">
        <v>4367.576892</v>
      </c>
    </row>
    <row r="73" spans="1:4" x14ac:dyDescent="0.25">
      <c r="A73" s="16"/>
      <c r="B73" s="17"/>
      <c r="C73" s="17"/>
      <c r="D73" s="17"/>
    </row>
    <row r="74" spans="1:4" x14ac:dyDescent="0.25">
      <c r="A74" s="16" t="s">
        <v>27</v>
      </c>
      <c r="B74" s="17">
        <v>788930.94325499993</v>
      </c>
      <c r="C74" s="17">
        <v>9022.2878759999985</v>
      </c>
      <c r="D74" s="17">
        <v>797953.2311310001</v>
      </c>
    </row>
    <row r="75" spans="1:4" x14ac:dyDescent="0.25">
      <c r="A75" s="18">
        <v>521</v>
      </c>
      <c r="B75" s="17">
        <v>442497.89902499993</v>
      </c>
      <c r="C75" s="17">
        <v>-951.17003099999999</v>
      </c>
      <c r="D75" s="17">
        <v>441546.72899400006</v>
      </c>
    </row>
    <row r="76" spans="1:4" x14ac:dyDescent="0.25">
      <c r="A76" s="18">
        <v>522</v>
      </c>
      <c r="B76" s="17">
        <v>21599.204444999999</v>
      </c>
      <c r="C76" s="17">
        <v>-1126.8915419999998</v>
      </c>
      <c r="D76" s="17">
        <v>20472.312902999998</v>
      </c>
    </row>
    <row r="77" spans="1:4" x14ac:dyDescent="0.25">
      <c r="A77" s="18">
        <v>523</v>
      </c>
      <c r="B77" s="17">
        <v>324833.83978500002</v>
      </c>
      <c r="C77" s="17">
        <v>11100.349448999999</v>
      </c>
      <c r="D77" s="17">
        <v>335934.18923400005</v>
      </c>
    </row>
    <row r="78" spans="1:4" x14ac:dyDescent="0.25">
      <c r="A78" s="16"/>
      <c r="B78" s="17"/>
      <c r="C78" s="17"/>
      <c r="D78" s="17"/>
    </row>
    <row r="79" spans="1:4" x14ac:dyDescent="0.25">
      <c r="A79" s="16" t="s">
        <v>28</v>
      </c>
      <c r="B79" s="17">
        <v>61211.238542999999</v>
      </c>
      <c r="C79" s="17">
        <v>56016.107336699992</v>
      </c>
      <c r="D79" s="17">
        <v>117227.34587970001</v>
      </c>
    </row>
    <row r="80" spans="1:4" x14ac:dyDescent="0.25">
      <c r="A80" s="18">
        <v>525</v>
      </c>
      <c r="B80" s="17">
        <v>34962.046118999999</v>
      </c>
      <c r="C80" s="17">
        <v>35841.682453499998</v>
      </c>
      <c r="D80" s="17">
        <v>70803.728572500011</v>
      </c>
    </row>
    <row r="81" spans="1:4" x14ac:dyDescent="0.25">
      <c r="A81" s="18">
        <v>526</v>
      </c>
      <c r="B81" s="17">
        <v>26249.192424000001</v>
      </c>
      <c r="C81" s="17">
        <v>20174.424883199994</v>
      </c>
      <c r="D81" s="17">
        <v>46423.617307200002</v>
      </c>
    </row>
    <row r="82" spans="1:4" x14ac:dyDescent="0.25">
      <c r="A82" s="16"/>
      <c r="B82" s="17"/>
      <c r="C82" s="17"/>
      <c r="D82" s="17"/>
    </row>
    <row r="83" spans="1:4" x14ac:dyDescent="0.25">
      <c r="A83" s="15" t="s">
        <v>59</v>
      </c>
      <c r="B83" s="17">
        <v>641498.49687779997</v>
      </c>
      <c r="C83" s="17">
        <v>86424.693473700027</v>
      </c>
      <c r="D83" s="17">
        <v>727923.19035150006</v>
      </c>
    </row>
    <row r="84" spans="1:4" x14ac:dyDescent="0.25">
      <c r="A84" s="16" t="s">
        <v>17</v>
      </c>
      <c r="B84" s="17">
        <v>641498.49687779997</v>
      </c>
      <c r="C84" s="17">
        <v>86424.693473700027</v>
      </c>
      <c r="D84" s="17">
        <v>727923.19035150006</v>
      </c>
    </row>
    <row r="85" spans="1:4" x14ac:dyDescent="0.25">
      <c r="A85" s="18">
        <v>427</v>
      </c>
      <c r="B85" s="17">
        <v>-767.18860290000009</v>
      </c>
      <c r="C85" s="17">
        <v>0</v>
      </c>
      <c r="D85" s="17">
        <v>-767.18860290000009</v>
      </c>
    </row>
    <row r="86" spans="1:4" x14ac:dyDescent="0.25">
      <c r="A86" s="18">
        <v>428</v>
      </c>
      <c r="B86" s="17">
        <v>38547.383094000004</v>
      </c>
      <c r="C86" s="17">
        <v>3567.9443327999998</v>
      </c>
      <c r="D86" s="17">
        <v>42115.327426799995</v>
      </c>
    </row>
    <row r="87" spans="1:4" x14ac:dyDescent="0.25">
      <c r="A87" s="18">
        <v>430</v>
      </c>
      <c r="B87" s="17">
        <v>598969.39926779992</v>
      </c>
      <c r="C87" s="17">
        <v>82856.749140900021</v>
      </c>
      <c r="D87" s="17">
        <v>681826.14840870001</v>
      </c>
    </row>
    <row r="88" spans="1:4" x14ac:dyDescent="0.25">
      <c r="A88" s="18">
        <v>478</v>
      </c>
      <c r="B88" s="17">
        <v>3863.7370089000005</v>
      </c>
      <c r="C88" s="17">
        <v>0</v>
      </c>
      <c r="D88" s="17">
        <v>3863.7370089000005</v>
      </c>
    </row>
    <row r="89" spans="1:4" x14ac:dyDescent="0.25">
      <c r="A89" s="18">
        <v>959</v>
      </c>
      <c r="B89" s="17">
        <v>0</v>
      </c>
      <c r="C89" s="17">
        <v>0</v>
      </c>
      <c r="D89" s="17">
        <v>0</v>
      </c>
    </row>
    <row r="90" spans="1:4" x14ac:dyDescent="0.25">
      <c r="A90" s="18">
        <v>960</v>
      </c>
      <c r="B90" s="17">
        <v>885.16610999999989</v>
      </c>
      <c r="C90" s="17">
        <v>0</v>
      </c>
      <c r="D90" s="17">
        <v>885.16610999999989</v>
      </c>
    </row>
    <row r="91" spans="1:4" x14ac:dyDescent="0.25">
      <c r="A91" s="16"/>
      <c r="B91" s="17"/>
      <c r="C91" s="17"/>
      <c r="D91" s="17"/>
    </row>
    <row r="92" spans="1:4" x14ac:dyDescent="0.25">
      <c r="A92" s="15" t="s">
        <v>60</v>
      </c>
      <c r="B92" s="17">
        <v>348258.66990199994</v>
      </c>
      <c r="C92" s="17">
        <v>27422.879550000001</v>
      </c>
      <c r="D92" s="17">
        <v>375681.54945199995</v>
      </c>
    </row>
    <row r="93" spans="1:4" x14ac:dyDescent="0.25">
      <c r="A93" s="16" t="s">
        <v>16</v>
      </c>
      <c r="B93" s="17">
        <v>348258.66990199994</v>
      </c>
      <c r="C93" s="17">
        <v>27422.879550000001</v>
      </c>
      <c r="D93" s="17">
        <v>375681.54945199995</v>
      </c>
    </row>
    <row r="94" spans="1:4" x14ac:dyDescent="0.25">
      <c r="A94" s="18">
        <v>422</v>
      </c>
      <c r="B94" s="17">
        <v>347634.32804999995</v>
      </c>
      <c r="C94" s="17">
        <v>27422.879550000001</v>
      </c>
      <c r="D94" s="17">
        <v>375057.20759999997</v>
      </c>
    </row>
    <row r="95" spans="1:4" x14ac:dyDescent="0.25">
      <c r="A95" s="18">
        <v>957</v>
      </c>
      <c r="B95" s="17">
        <v>624.3418519999999</v>
      </c>
      <c r="C95" s="17">
        <v>0</v>
      </c>
      <c r="D95" s="17">
        <v>624.3418519999999</v>
      </c>
    </row>
    <row r="96" spans="1:4" x14ac:dyDescent="0.25">
      <c r="A96" s="16"/>
      <c r="B96" s="17"/>
      <c r="C96" s="17"/>
      <c r="D96" s="17"/>
    </row>
    <row r="97" spans="1:4" x14ac:dyDescent="0.25">
      <c r="A97" s="16" t="s">
        <v>24</v>
      </c>
      <c r="B97" s="17">
        <v>0</v>
      </c>
      <c r="C97" s="17">
        <v>0</v>
      </c>
      <c r="D97" s="17">
        <v>0</v>
      </c>
    </row>
    <row r="98" spans="1:4" x14ac:dyDescent="0.25">
      <c r="A98" s="18">
        <v>506</v>
      </c>
      <c r="B98" s="17">
        <v>0</v>
      </c>
      <c r="C98" s="17">
        <v>0</v>
      </c>
      <c r="D98" s="17">
        <v>0</v>
      </c>
    </row>
    <row r="99" spans="1:4" x14ac:dyDescent="0.25">
      <c r="A99" s="18">
        <v>507</v>
      </c>
      <c r="B99" s="17">
        <v>0</v>
      </c>
      <c r="C99" s="17">
        <v>0</v>
      </c>
      <c r="D99" s="17">
        <v>0</v>
      </c>
    </row>
    <row r="100" spans="1:4" x14ac:dyDescent="0.25">
      <c r="A100" s="18">
        <v>508</v>
      </c>
      <c r="B100" s="17">
        <v>0</v>
      </c>
      <c r="C100" s="17">
        <v>0</v>
      </c>
      <c r="D100" s="17">
        <v>0</v>
      </c>
    </row>
    <row r="101" spans="1:4" x14ac:dyDescent="0.25">
      <c r="A101" s="16"/>
      <c r="B101" s="17"/>
      <c r="C101" s="17"/>
      <c r="D101" s="17"/>
    </row>
    <row r="102" spans="1:4" x14ac:dyDescent="0.25">
      <c r="A102" s="15" t="s">
        <v>61</v>
      </c>
      <c r="B102" s="17">
        <v>333095.35363020003</v>
      </c>
      <c r="C102" s="17">
        <v>42931.299398399991</v>
      </c>
      <c r="D102" s="17">
        <v>376026.65302859992</v>
      </c>
    </row>
    <row r="103" spans="1:4" x14ac:dyDescent="0.25">
      <c r="A103" s="16" t="s">
        <v>106</v>
      </c>
      <c r="B103" s="17">
        <v>290176.93944540003</v>
      </c>
      <c r="C103" s="17">
        <v>36804.467164799993</v>
      </c>
      <c r="D103" s="17">
        <v>326981.40661019995</v>
      </c>
    </row>
    <row r="104" spans="1:4" x14ac:dyDescent="0.25">
      <c r="A104" s="18">
        <v>254</v>
      </c>
      <c r="B104" s="17">
        <v>290176.93944540003</v>
      </c>
      <c r="C104" s="17">
        <v>36804.467164799993</v>
      </c>
      <c r="D104" s="17">
        <v>326981.40661019995</v>
      </c>
    </row>
    <row r="105" spans="1:4" x14ac:dyDescent="0.25">
      <c r="A105" s="16"/>
      <c r="B105" s="17"/>
      <c r="C105" s="17"/>
      <c r="D105" s="17"/>
    </row>
    <row r="106" spans="1:4" x14ac:dyDescent="0.25">
      <c r="A106" s="16" t="s">
        <v>109</v>
      </c>
      <c r="B106" s="17">
        <v>42918.414184799993</v>
      </c>
      <c r="C106" s="17">
        <v>6126.8322336000001</v>
      </c>
      <c r="D106" s="17">
        <v>49045.246418399998</v>
      </c>
    </row>
    <row r="107" spans="1:4" x14ac:dyDescent="0.25">
      <c r="A107" s="18">
        <v>272</v>
      </c>
      <c r="B107" s="17">
        <v>42918.414184799993</v>
      </c>
      <c r="C107" s="17">
        <v>6126.8322336000001</v>
      </c>
      <c r="D107" s="17">
        <v>49045.246418399998</v>
      </c>
    </row>
    <row r="108" spans="1:4" x14ac:dyDescent="0.25">
      <c r="A108" s="16"/>
      <c r="B108" s="17"/>
      <c r="C108" s="17"/>
      <c r="D108" s="17"/>
    </row>
    <row r="109" spans="1:4" x14ac:dyDescent="0.25">
      <c r="A109" s="15" t="s">
        <v>62</v>
      </c>
      <c r="B109" s="17">
        <v>91030.812640199976</v>
      </c>
      <c r="C109" s="17">
        <v>21527.066693999997</v>
      </c>
      <c r="D109" s="17">
        <v>112557.8793342</v>
      </c>
    </row>
    <row r="110" spans="1:4" x14ac:dyDescent="0.25">
      <c r="A110" s="16" t="s">
        <v>111</v>
      </c>
      <c r="B110" s="17">
        <v>74212.071754199977</v>
      </c>
      <c r="C110" s="17">
        <v>16364.060252399997</v>
      </c>
      <c r="D110" s="17">
        <v>90576.132006600004</v>
      </c>
    </row>
    <row r="111" spans="1:4" x14ac:dyDescent="0.25">
      <c r="A111" s="18">
        <v>298</v>
      </c>
      <c r="B111" s="17">
        <v>74369.161750199972</v>
      </c>
      <c r="C111" s="17">
        <v>16364.060252399997</v>
      </c>
      <c r="D111" s="17">
        <v>90733.2220026</v>
      </c>
    </row>
    <row r="112" spans="1:4" x14ac:dyDescent="0.25">
      <c r="A112" s="18">
        <v>847</v>
      </c>
      <c r="B112" s="17">
        <v>-157.08999599999999</v>
      </c>
      <c r="C112" s="17">
        <v>0</v>
      </c>
      <c r="D112" s="17">
        <v>-157.08999599999999</v>
      </c>
    </row>
    <row r="113" spans="1:4" x14ac:dyDescent="0.25">
      <c r="A113" s="16"/>
      <c r="B113" s="17"/>
      <c r="C113" s="17"/>
      <c r="D113" s="17"/>
    </row>
    <row r="114" spans="1:4" x14ac:dyDescent="0.25">
      <c r="A114" s="16" t="s">
        <v>26</v>
      </c>
      <c r="B114" s="17">
        <v>16818.740885999996</v>
      </c>
      <c r="C114" s="17">
        <v>5163.0064416000005</v>
      </c>
      <c r="D114" s="17">
        <v>21981.747327599998</v>
      </c>
    </row>
    <row r="115" spans="1:4" x14ac:dyDescent="0.25">
      <c r="A115" s="18">
        <v>518</v>
      </c>
      <c r="B115" s="17">
        <v>16818.740885999996</v>
      </c>
      <c r="C115" s="17">
        <v>5163.0064416000005</v>
      </c>
      <c r="D115" s="17">
        <v>21981.747327599998</v>
      </c>
    </row>
    <row r="116" spans="1:4" x14ac:dyDescent="0.25">
      <c r="A116" s="16"/>
      <c r="B116" s="17"/>
      <c r="C116" s="17"/>
      <c r="D116" s="17"/>
    </row>
    <row r="117" spans="1:4" x14ac:dyDescent="0.25">
      <c r="A117" s="15" t="s">
        <v>63</v>
      </c>
      <c r="B117" s="17">
        <v>556123.38699259982</v>
      </c>
      <c r="C117" s="17">
        <v>17862.586963200003</v>
      </c>
      <c r="D117" s="17">
        <v>573985.97395579994</v>
      </c>
    </row>
    <row r="118" spans="1:4" x14ac:dyDescent="0.25">
      <c r="A118" s="16" t="s">
        <v>102</v>
      </c>
      <c r="B118" s="17">
        <v>33744.018981599991</v>
      </c>
      <c r="C118" s="17">
        <v>1112.9919821999999</v>
      </c>
      <c r="D118" s="17">
        <v>34857.010963799999</v>
      </c>
    </row>
    <row r="119" spans="1:4" x14ac:dyDescent="0.25">
      <c r="A119" s="18">
        <v>253</v>
      </c>
      <c r="B119" s="17">
        <v>33015.661761599993</v>
      </c>
      <c r="C119" s="17">
        <v>1112.9919821999999</v>
      </c>
      <c r="D119" s="17">
        <v>34128.653743800001</v>
      </c>
    </row>
    <row r="120" spans="1:4" x14ac:dyDescent="0.25">
      <c r="A120" s="18">
        <v>922</v>
      </c>
      <c r="B120" s="17">
        <v>728.35721999999987</v>
      </c>
      <c r="C120" s="17">
        <v>0</v>
      </c>
      <c r="D120" s="17">
        <v>728.35721999999987</v>
      </c>
    </row>
    <row r="121" spans="1:4" x14ac:dyDescent="0.25">
      <c r="A121" s="16"/>
      <c r="B121" s="17"/>
      <c r="C121" s="17"/>
      <c r="D121" s="17"/>
    </row>
    <row r="122" spans="1:4" x14ac:dyDescent="0.25">
      <c r="A122" s="16" t="s">
        <v>107</v>
      </c>
      <c r="B122" s="17">
        <v>522379.36801099987</v>
      </c>
      <c r="C122" s="17">
        <v>16749.594981000002</v>
      </c>
      <c r="D122" s="17">
        <v>539128.96299199993</v>
      </c>
    </row>
    <row r="123" spans="1:4" x14ac:dyDescent="0.25">
      <c r="A123" s="18">
        <v>255</v>
      </c>
      <c r="B123" s="17">
        <v>519239.28968599986</v>
      </c>
      <c r="C123" s="17">
        <v>16749.594981000002</v>
      </c>
      <c r="D123" s="17">
        <v>535988.88466699992</v>
      </c>
    </row>
    <row r="124" spans="1:4" x14ac:dyDescent="0.25">
      <c r="A124" s="18">
        <v>858</v>
      </c>
      <c r="B124" s="17">
        <v>3140.0783250000009</v>
      </c>
      <c r="C124" s="17">
        <v>0</v>
      </c>
      <c r="D124" s="17">
        <v>3140.0783250000009</v>
      </c>
    </row>
    <row r="125" spans="1:4" x14ac:dyDescent="0.25">
      <c r="A125" s="16"/>
      <c r="B125" s="17"/>
      <c r="C125" s="17"/>
      <c r="D125" s="17"/>
    </row>
    <row r="126" spans="1:4" x14ac:dyDescent="0.25">
      <c r="A126" s="15" t="s">
        <v>4</v>
      </c>
      <c r="B126" s="17">
        <v>843616.55858524982</v>
      </c>
      <c r="C126" s="17">
        <v>31652.424576000001</v>
      </c>
      <c r="D126" s="17">
        <v>875268.9831612499</v>
      </c>
    </row>
    <row r="127" spans="1:4" x14ac:dyDescent="0.25">
      <c r="A127" s="16" t="s">
        <v>20</v>
      </c>
      <c r="B127" s="17">
        <v>843616.55858524982</v>
      </c>
      <c r="C127" s="17">
        <v>31652.424576000001</v>
      </c>
      <c r="D127" s="17">
        <v>875268.9831612499</v>
      </c>
    </row>
    <row r="128" spans="1:4" x14ac:dyDescent="0.25">
      <c r="A128" s="18">
        <v>488</v>
      </c>
      <c r="B128" s="17">
        <v>2255.2693279999999</v>
      </c>
      <c r="C128" s="17">
        <v>0</v>
      </c>
      <c r="D128" s="17">
        <v>2255.2693279999999</v>
      </c>
    </row>
    <row r="129" spans="1:4" x14ac:dyDescent="0.25">
      <c r="A129" s="18">
        <v>489</v>
      </c>
      <c r="B129" s="17">
        <v>-3.7525279999999994</v>
      </c>
      <c r="C129" s="17">
        <v>0</v>
      </c>
      <c r="D129" s="17">
        <v>-3.7525279999999994</v>
      </c>
    </row>
    <row r="130" spans="1:4" x14ac:dyDescent="0.25">
      <c r="A130" s="18">
        <v>490</v>
      </c>
      <c r="B130" s="17">
        <v>7182.0995487499995</v>
      </c>
      <c r="C130" s="17">
        <v>31499.649792</v>
      </c>
      <c r="D130" s="17">
        <v>38681.749340749993</v>
      </c>
    </row>
    <row r="131" spans="1:4" x14ac:dyDescent="0.25">
      <c r="A131" s="18">
        <v>491</v>
      </c>
      <c r="B131" s="17">
        <v>515898.52365399996</v>
      </c>
      <c r="C131" s="17">
        <v>0</v>
      </c>
      <c r="D131" s="17">
        <v>515898.52365399996</v>
      </c>
    </row>
    <row r="132" spans="1:4" x14ac:dyDescent="0.25">
      <c r="A132" s="18">
        <v>544</v>
      </c>
      <c r="B132" s="17">
        <v>1001.9881195</v>
      </c>
      <c r="C132" s="17">
        <v>0</v>
      </c>
      <c r="D132" s="17">
        <v>1001.9881195</v>
      </c>
    </row>
    <row r="133" spans="1:4" x14ac:dyDescent="0.25">
      <c r="A133" s="18">
        <v>545</v>
      </c>
      <c r="B133" s="17">
        <v>1.948428</v>
      </c>
      <c r="C133" s="17">
        <v>0</v>
      </c>
      <c r="D133" s="17">
        <v>1.948428</v>
      </c>
    </row>
    <row r="134" spans="1:4" x14ac:dyDescent="0.25">
      <c r="A134" s="18">
        <v>546</v>
      </c>
      <c r="B134" s="17">
        <v>317280.48203499994</v>
      </c>
      <c r="C134" s="17">
        <v>152.77478399999998</v>
      </c>
      <c r="D134" s="17">
        <v>317433.256819</v>
      </c>
    </row>
    <row r="135" spans="1:4" x14ac:dyDescent="0.25">
      <c r="A135" s="16"/>
      <c r="B135" s="17"/>
      <c r="C135" s="17"/>
      <c r="D135" s="17"/>
    </row>
    <row r="136" spans="1:4" x14ac:dyDescent="0.25">
      <c r="A136" s="15" t="s">
        <v>29</v>
      </c>
      <c r="B136" s="17">
        <v>9176632.7961530592</v>
      </c>
      <c r="C136" s="17">
        <v>1536019.509800755</v>
      </c>
      <c r="D136" s="17">
        <v>10712652.30595381</v>
      </c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</sheetData>
  <pageMargins left="0.7" right="0.7" top="0.75" bottom="0.75" header="0.3" footer="0.3"/>
  <pageSetup scale="83" fitToHeight="3" orientation="portrait" verticalDpi="0" r:id="rId2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BA08-6587-4785-8064-0FAE3926F7E0}">
  <sheetPr>
    <pageSetUpPr fitToPage="1"/>
  </sheetPr>
  <dimension ref="A1:E51"/>
  <sheetViews>
    <sheetView workbookViewId="0">
      <pane ySplit="2" topLeftCell="A3" activePane="bottomLeft" state="frozen"/>
      <selection pane="bottomLeft" activeCell="E27" sqref="E27"/>
    </sheetView>
  </sheetViews>
  <sheetFormatPr defaultColWidth="9.140625" defaultRowHeight="15" x14ac:dyDescent="0.25"/>
  <cols>
    <col min="1" max="1" width="30.42578125" style="7" bestFit="1" customWidth="1"/>
    <col min="2" max="2" width="31.42578125" style="7" bestFit="1" customWidth="1"/>
    <col min="3" max="3" width="31.42578125" style="7" customWidth="1"/>
    <col min="4" max="16384" width="9.140625" style="7"/>
  </cols>
  <sheetData>
    <row r="1" spans="1:5" x14ac:dyDescent="0.25">
      <c r="A1" s="28" t="s">
        <v>213</v>
      </c>
    </row>
    <row r="2" spans="1:5" x14ac:dyDescent="0.25">
      <c r="A2" s="28" t="s">
        <v>212</v>
      </c>
    </row>
    <row r="4" spans="1:5" x14ac:dyDescent="0.25">
      <c r="A4" s="63" t="s">
        <v>4</v>
      </c>
      <c r="B4" s="1" t="s">
        <v>193</v>
      </c>
    </row>
    <row r="5" spans="1:5" x14ac:dyDescent="0.25">
      <c r="A5" s="15" t="s">
        <v>64</v>
      </c>
      <c r="B5" s="61">
        <v>1485273.3128065357</v>
      </c>
    </row>
    <row r="6" spans="1:5" x14ac:dyDescent="0.25">
      <c r="A6" s="15" t="s">
        <v>65</v>
      </c>
      <c r="B6" s="61">
        <v>149015.45273439906</v>
      </c>
    </row>
    <row r="7" spans="1:5" x14ac:dyDescent="0.25">
      <c r="A7" s="15" t="s">
        <v>66</v>
      </c>
      <c r="B7" s="61">
        <v>479206.7232331261</v>
      </c>
    </row>
    <row r="8" spans="1:5" x14ac:dyDescent="0.25">
      <c r="A8" s="15" t="s">
        <v>71</v>
      </c>
      <c r="B8" s="61">
        <v>84594.059259907983</v>
      </c>
    </row>
    <row r="9" spans="1:5" x14ac:dyDescent="0.25">
      <c r="A9" s="15" t="s">
        <v>72</v>
      </c>
      <c r="B9" s="61">
        <v>137970.12289532903</v>
      </c>
    </row>
    <row r="10" spans="1:5" x14ac:dyDescent="0.25">
      <c r="A10" s="15" t="s">
        <v>74</v>
      </c>
      <c r="B10" s="61">
        <v>74224.520921400006</v>
      </c>
    </row>
    <row r="11" spans="1:5" x14ac:dyDescent="0.25">
      <c r="A11" s="15" t="s">
        <v>187</v>
      </c>
      <c r="B11" s="61">
        <v>44058.768113173988</v>
      </c>
    </row>
    <row r="12" spans="1:5" x14ac:dyDescent="0.25">
      <c r="A12" s="15" t="s">
        <v>87</v>
      </c>
      <c r="B12" s="61">
        <v>0</v>
      </c>
    </row>
    <row r="13" spans="1:5" x14ac:dyDescent="0.25">
      <c r="A13" s="15" t="s">
        <v>203</v>
      </c>
      <c r="B13" s="61">
        <v>0</v>
      </c>
    </row>
    <row r="14" spans="1:5" x14ac:dyDescent="0.25">
      <c r="A14" s="15" t="s">
        <v>199</v>
      </c>
      <c r="B14" s="61">
        <v>2454342.9599638716</v>
      </c>
    </row>
    <row r="15" spans="1:5" x14ac:dyDescent="0.25">
      <c r="A15" s="15"/>
      <c r="B15" s="61"/>
    </row>
    <row r="16" spans="1:5" x14ac:dyDescent="0.25">
      <c r="A16" s="63" t="s">
        <v>196</v>
      </c>
      <c r="B16" s="1" t="s">
        <v>193</v>
      </c>
      <c r="C16" s="64"/>
      <c r="D16" s="64"/>
      <c r="E16" s="64"/>
    </row>
    <row r="17" spans="1:5" x14ac:dyDescent="0.25">
      <c r="A17" s="15" t="s">
        <v>75</v>
      </c>
      <c r="B17" s="61">
        <v>3201624.9953243402</v>
      </c>
    </row>
    <row r="18" spans="1:5" x14ac:dyDescent="0.25">
      <c r="A18" s="15" t="s">
        <v>31</v>
      </c>
      <c r="B18" s="61">
        <v>69527.326210319996</v>
      </c>
    </row>
    <row r="19" spans="1:5" x14ac:dyDescent="0.25">
      <c r="A19" s="15" t="s">
        <v>78</v>
      </c>
      <c r="B19" s="61">
        <v>2296995.6180095999</v>
      </c>
    </row>
    <row r="20" spans="1:5" x14ac:dyDescent="0.25">
      <c r="A20" s="15" t="s">
        <v>33</v>
      </c>
      <c r="B20" s="61">
        <v>27351.705781800003</v>
      </c>
    </row>
    <row r="21" spans="1:5" x14ac:dyDescent="0.25">
      <c r="A21" s="15" t="s">
        <v>199</v>
      </c>
      <c r="B21" s="61">
        <v>5595499.6453260602</v>
      </c>
    </row>
    <row r="22" spans="1:5" x14ac:dyDescent="0.25">
      <c r="A22"/>
      <c r="B22"/>
    </row>
    <row r="23" spans="1:5" x14ac:dyDescent="0.25">
      <c r="A23" s="63" t="s">
        <v>197</v>
      </c>
      <c r="B23" s="1" t="s">
        <v>193</v>
      </c>
      <c r="C23" s="64"/>
      <c r="D23" s="64"/>
      <c r="E23" s="64"/>
    </row>
    <row r="24" spans="1:5" x14ac:dyDescent="0.25">
      <c r="A24" s="15" t="s">
        <v>92</v>
      </c>
      <c r="B24" s="61">
        <v>110308.26236949998</v>
      </c>
    </row>
    <row r="25" spans="1:5" x14ac:dyDescent="0.25">
      <c r="A25" s="15" t="s">
        <v>77</v>
      </c>
      <c r="B25" s="61">
        <v>1217330.5674760132</v>
      </c>
    </row>
    <row r="26" spans="1:5" x14ac:dyDescent="0.25">
      <c r="A26" s="15" t="s">
        <v>83</v>
      </c>
      <c r="B26" s="61">
        <v>62352.338995799997</v>
      </c>
    </row>
    <row r="27" spans="1:5" x14ac:dyDescent="0.25">
      <c r="A27" s="15" t="s">
        <v>80</v>
      </c>
      <c r="B27" s="61">
        <v>76024.484553000002</v>
      </c>
    </row>
    <row r="28" spans="1:5" x14ac:dyDescent="0.25">
      <c r="A28" s="15" t="s">
        <v>105</v>
      </c>
      <c r="B28" s="61">
        <v>59495.840271000001</v>
      </c>
    </row>
    <row r="29" spans="1:5" x14ac:dyDescent="0.25">
      <c r="A29" s="15" t="s">
        <v>96</v>
      </c>
      <c r="B29" s="61">
        <v>26172.771717999996</v>
      </c>
    </row>
    <row r="30" spans="1:5" x14ac:dyDescent="0.25">
      <c r="A30" s="15" t="s">
        <v>101</v>
      </c>
      <c r="B30" s="61">
        <v>88637.185112399995</v>
      </c>
    </row>
    <row r="31" spans="1:5" x14ac:dyDescent="0.25">
      <c r="A31" s="15" t="s">
        <v>88</v>
      </c>
      <c r="B31" s="61">
        <v>0</v>
      </c>
    </row>
    <row r="32" spans="1:5" x14ac:dyDescent="0.25">
      <c r="A32" s="15" t="s">
        <v>199</v>
      </c>
      <c r="B32" s="61">
        <v>1640321.4504957132</v>
      </c>
    </row>
    <row r="34" spans="1:5" x14ac:dyDescent="0.25">
      <c r="A34" s="63" t="s">
        <v>198</v>
      </c>
      <c r="B34" s="1" t="s">
        <v>193</v>
      </c>
      <c r="C34" s="64"/>
      <c r="D34" s="64"/>
      <c r="E34" s="64"/>
    </row>
    <row r="35" spans="1:5" x14ac:dyDescent="0.25">
      <c r="A35" s="15" t="s">
        <v>68</v>
      </c>
      <c r="B35" s="61">
        <v>63248.922282846019</v>
      </c>
    </row>
    <row r="36" spans="1:5" x14ac:dyDescent="0.25">
      <c r="A36" s="15" t="s">
        <v>69</v>
      </c>
      <c r="B36" s="61">
        <v>99190.998962177997</v>
      </c>
    </row>
    <row r="37" spans="1:5" x14ac:dyDescent="0.25">
      <c r="A37" s="15" t="s">
        <v>76</v>
      </c>
      <c r="B37" s="61">
        <v>104492.616133413</v>
      </c>
    </row>
    <row r="38" spans="1:5" x14ac:dyDescent="0.25">
      <c r="A38" s="15" t="s">
        <v>104</v>
      </c>
      <c r="B38" s="61">
        <v>1921.459932</v>
      </c>
    </row>
    <row r="39" spans="1:5" x14ac:dyDescent="0.25">
      <c r="A39" s="15" t="s">
        <v>81</v>
      </c>
      <c r="B39" s="61">
        <v>15153.70976165</v>
      </c>
    </row>
    <row r="40" spans="1:5" x14ac:dyDescent="0.25">
      <c r="A40" s="15" t="s">
        <v>70</v>
      </c>
      <c r="B40" s="61">
        <v>341480.22236771893</v>
      </c>
    </row>
    <row r="41" spans="1:5" x14ac:dyDescent="0.25">
      <c r="A41" s="15" t="s">
        <v>103</v>
      </c>
      <c r="B41" s="61">
        <v>49455.600637800002</v>
      </c>
    </row>
    <row r="42" spans="1:5" x14ac:dyDescent="0.25">
      <c r="A42" s="15" t="s">
        <v>82</v>
      </c>
      <c r="B42" s="61">
        <v>7962.6007806999987</v>
      </c>
    </row>
    <row r="43" spans="1:5" x14ac:dyDescent="0.25">
      <c r="A43" s="15" t="s">
        <v>85</v>
      </c>
      <c r="B43" s="61">
        <v>21429.736211100004</v>
      </c>
    </row>
    <row r="44" spans="1:5" x14ac:dyDescent="0.25">
      <c r="A44" s="15" t="s">
        <v>73</v>
      </c>
      <c r="B44" s="61">
        <v>4131.9692184000014</v>
      </c>
    </row>
    <row r="45" spans="1:5" x14ac:dyDescent="0.25">
      <c r="A45" s="15" t="s">
        <v>37</v>
      </c>
      <c r="B45" s="61">
        <v>160642.24289471499</v>
      </c>
    </row>
    <row r="46" spans="1:5" x14ac:dyDescent="0.25">
      <c r="A46" s="15" t="s">
        <v>38</v>
      </c>
      <c r="B46" s="61">
        <v>844.92795944999989</v>
      </c>
    </row>
    <row r="47" spans="1:5" x14ac:dyDescent="0.25">
      <c r="A47" s="15" t="s">
        <v>34</v>
      </c>
      <c r="B47" s="61">
        <v>152533.24302619998</v>
      </c>
    </row>
    <row r="48" spans="1:5" x14ac:dyDescent="0.25">
      <c r="A48" s="15" t="s">
        <v>199</v>
      </c>
      <c r="B48" s="61">
        <v>1022488.250168171</v>
      </c>
    </row>
    <row r="49" spans="1:3" x14ac:dyDescent="0.25">
      <c r="A49"/>
      <c r="B49"/>
    </row>
    <row r="50" spans="1:3" x14ac:dyDescent="0.25">
      <c r="A50" s="15"/>
      <c r="B50" s="61"/>
    </row>
    <row r="51" spans="1:3" s="66" customFormat="1" ht="18.75" x14ac:dyDescent="0.3">
      <c r="A51" s="65" t="s">
        <v>29</v>
      </c>
      <c r="B51" s="67">
        <f>+GETPIVOTDATA("Total Increment to Agency",$A$34)+GETPIVOTDATA("Total Increment to Agency",$A$23)+GETPIVOTDATA("Total Increment to Agency",$A$16)+GETPIVOTDATA("Total Increment to Agency",$A$4)</f>
        <v>10712652.305953816</v>
      </c>
      <c r="C51" s="68"/>
    </row>
  </sheetData>
  <pageMargins left="0.7" right="0.7" top="0.75" bottom="0.75" header="0.3" footer="0.3"/>
  <pageSetup scale="92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10"/>
  <sheetViews>
    <sheetView workbookViewId="0">
      <pane ySplit="4" topLeftCell="A5" activePane="bottomLeft" state="frozen"/>
      <selection pane="bottomLeft" activeCell="B10" sqref="B10"/>
    </sheetView>
  </sheetViews>
  <sheetFormatPr defaultRowHeight="15" x14ac:dyDescent="0.25"/>
  <cols>
    <col min="1" max="1" width="44.5703125" bestFit="1" customWidth="1"/>
    <col min="2" max="2" width="32" bestFit="1" customWidth="1"/>
    <col min="3" max="3" width="31.140625" bestFit="1" customWidth="1"/>
    <col min="4" max="4" width="31.42578125" bestFit="1" customWidth="1"/>
  </cols>
  <sheetData>
    <row r="1" spans="1:4" s="7" customFormat="1" x14ac:dyDescent="0.25">
      <c r="A1" s="28" t="s">
        <v>213</v>
      </c>
    </row>
    <row r="2" spans="1:4" x14ac:dyDescent="0.25">
      <c r="A2" s="28" t="s">
        <v>214</v>
      </c>
    </row>
    <row r="4" spans="1:4" x14ac:dyDescent="0.25">
      <c r="A4" s="24" t="s">
        <v>183</v>
      </c>
      <c r="B4" s="7" t="s">
        <v>192</v>
      </c>
      <c r="C4" s="7" t="s">
        <v>191</v>
      </c>
      <c r="D4" s="7" t="s">
        <v>193</v>
      </c>
    </row>
    <row r="5" spans="1:4" x14ac:dyDescent="0.25">
      <c r="A5" s="15" t="s">
        <v>64</v>
      </c>
      <c r="B5" s="17"/>
      <c r="C5" s="17"/>
      <c r="D5" s="17"/>
    </row>
    <row r="6" spans="1:4" x14ac:dyDescent="0.25">
      <c r="A6" s="16" t="s">
        <v>99</v>
      </c>
      <c r="B6" s="17">
        <v>119444.430784</v>
      </c>
      <c r="C6" s="17">
        <v>9379.4558400000005</v>
      </c>
      <c r="D6" s="17">
        <v>128823.88662399999</v>
      </c>
    </row>
    <row r="7" spans="1:4" x14ac:dyDescent="0.25">
      <c r="A7" s="16" t="s">
        <v>100</v>
      </c>
      <c r="B7" s="17">
        <v>21618.337808</v>
      </c>
      <c r="C7" s="17">
        <v>3261.0460399999997</v>
      </c>
      <c r="D7" s="17">
        <v>24879.383848000001</v>
      </c>
    </row>
    <row r="8" spans="1:4" x14ac:dyDescent="0.25">
      <c r="A8" s="16" t="s">
        <v>91</v>
      </c>
      <c r="B8" s="17">
        <v>57692.032831999997</v>
      </c>
      <c r="C8" s="17">
        <v>-1534.19012</v>
      </c>
      <c r="D8" s="17">
        <v>56157.842711999998</v>
      </c>
    </row>
    <row r="9" spans="1:4" x14ac:dyDescent="0.25">
      <c r="A9" s="16" t="s">
        <v>97</v>
      </c>
      <c r="B9" s="17">
        <v>6261.5615359999993</v>
      </c>
      <c r="C9" s="17">
        <v>-218.99727999999999</v>
      </c>
      <c r="D9" s="17">
        <v>6042.5642559999997</v>
      </c>
    </row>
    <row r="10" spans="1:4" x14ac:dyDescent="0.25">
      <c r="A10" s="16" t="s">
        <v>102</v>
      </c>
      <c r="B10" s="17">
        <v>4513.3099007999999</v>
      </c>
      <c r="C10" s="17">
        <v>156.18391199999999</v>
      </c>
      <c r="D10" s="17">
        <v>4669.4938128000003</v>
      </c>
    </row>
    <row r="11" spans="1:4" x14ac:dyDescent="0.25">
      <c r="A11" s="16" t="s">
        <v>106</v>
      </c>
      <c r="B11" s="17">
        <v>37574.971516799997</v>
      </c>
      <c r="C11" s="17">
        <v>5271.7924320000002</v>
      </c>
      <c r="D11" s="17">
        <v>42846.763948799999</v>
      </c>
    </row>
    <row r="12" spans="1:4" x14ac:dyDescent="0.25">
      <c r="A12" s="16" t="s">
        <v>107</v>
      </c>
      <c r="B12" s="17">
        <v>69815.134367999999</v>
      </c>
      <c r="C12" s="17">
        <v>2350.43676</v>
      </c>
      <c r="D12" s="17">
        <v>72165.571127999996</v>
      </c>
    </row>
    <row r="13" spans="1:4" x14ac:dyDescent="0.25">
      <c r="A13" s="16" t="s">
        <v>108</v>
      </c>
      <c r="B13" s="17">
        <v>17908.258603199996</v>
      </c>
      <c r="C13" s="17">
        <v>6381.6346439999998</v>
      </c>
      <c r="D13" s="17">
        <v>24289.893247199994</v>
      </c>
    </row>
    <row r="14" spans="1:4" x14ac:dyDescent="0.25">
      <c r="A14" s="16" t="s">
        <v>109</v>
      </c>
      <c r="B14" s="17">
        <v>5557.4994815999999</v>
      </c>
      <c r="C14" s="17">
        <v>877.59422399999994</v>
      </c>
      <c r="D14" s="17">
        <v>6435.0937056000002</v>
      </c>
    </row>
    <row r="15" spans="1:4" x14ac:dyDescent="0.25">
      <c r="A15" s="16" t="s">
        <v>93</v>
      </c>
      <c r="B15" s="17">
        <v>120490.061168</v>
      </c>
      <c r="C15" s="17">
        <v>9648.3829999999998</v>
      </c>
      <c r="D15" s="17">
        <v>130138.444168</v>
      </c>
    </row>
    <row r="16" spans="1:4" x14ac:dyDescent="0.25">
      <c r="A16" s="16" t="s">
        <v>110</v>
      </c>
      <c r="B16" s="17">
        <v>54356.596207999995</v>
      </c>
      <c r="C16" s="17">
        <v>129096.04652</v>
      </c>
      <c r="D16" s="17">
        <v>183452.64272800001</v>
      </c>
    </row>
    <row r="17" spans="1:4" x14ac:dyDescent="0.25">
      <c r="A17" s="16" t="s">
        <v>111</v>
      </c>
      <c r="B17" s="17">
        <v>9423.6586271999986</v>
      </c>
      <c r="C17" s="17">
        <v>2301.5932319999997</v>
      </c>
      <c r="D17" s="17">
        <v>11725.251859199998</v>
      </c>
    </row>
    <row r="18" spans="1:4" x14ac:dyDescent="0.25">
      <c r="A18" s="16" t="s">
        <v>15</v>
      </c>
      <c r="B18" s="17">
        <v>40655.536155135997</v>
      </c>
      <c r="C18" s="17">
        <v>1980.7223385999998</v>
      </c>
      <c r="D18" s="17">
        <v>42636.258493735993</v>
      </c>
    </row>
    <row r="19" spans="1:4" x14ac:dyDescent="0.25">
      <c r="A19" s="16" t="s">
        <v>16</v>
      </c>
      <c r="B19" s="17">
        <v>51390.449775999994</v>
      </c>
      <c r="C19" s="17">
        <v>4513.6222799999996</v>
      </c>
      <c r="D19" s="17">
        <v>55904.072055999997</v>
      </c>
    </row>
    <row r="20" spans="1:4" x14ac:dyDescent="0.25">
      <c r="A20" s="16" t="s">
        <v>17</v>
      </c>
      <c r="B20" s="17">
        <v>84230.034177599984</v>
      </c>
      <c r="C20" s="17">
        <v>12493.59066</v>
      </c>
      <c r="D20" s="17">
        <v>96723.624837599986</v>
      </c>
    </row>
    <row r="21" spans="1:4" x14ac:dyDescent="0.25">
      <c r="A21" s="16" t="s">
        <v>18</v>
      </c>
      <c r="B21" s="17">
        <v>38719.487023999995</v>
      </c>
      <c r="C21" s="17">
        <v>818.08015999999998</v>
      </c>
      <c r="D21" s="17">
        <v>39537.567183999992</v>
      </c>
    </row>
    <row r="22" spans="1:4" x14ac:dyDescent="0.25">
      <c r="A22" s="16" t="s">
        <v>19</v>
      </c>
      <c r="B22" s="17">
        <v>43445.710272000004</v>
      </c>
      <c r="C22" s="17">
        <v>4979.2211200000002</v>
      </c>
      <c r="D22" s="17">
        <v>48424.931391999999</v>
      </c>
    </row>
    <row r="23" spans="1:4" x14ac:dyDescent="0.25">
      <c r="A23" s="16" t="s">
        <v>20</v>
      </c>
      <c r="B23" s="17">
        <v>199763.31346799998</v>
      </c>
      <c r="C23" s="17">
        <v>8339.7932400000009</v>
      </c>
      <c r="D23" s="17">
        <v>208103.10670799995</v>
      </c>
    </row>
    <row r="24" spans="1:4" x14ac:dyDescent="0.25">
      <c r="A24" s="16" t="s">
        <v>21</v>
      </c>
      <c r="B24" s="17">
        <v>15125.955839999999</v>
      </c>
      <c r="C24" s="17">
        <v>1166.4713199999999</v>
      </c>
      <c r="D24" s="17">
        <v>16292.427159999999</v>
      </c>
    </row>
    <row r="25" spans="1:4" x14ac:dyDescent="0.25">
      <c r="A25" s="16" t="s">
        <v>11</v>
      </c>
      <c r="B25" s="17">
        <v>16088.5922288</v>
      </c>
      <c r="C25" s="17">
        <v>362.32926600000002</v>
      </c>
      <c r="D25" s="17">
        <v>16450.921494800001</v>
      </c>
    </row>
    <row r="26" spans="1:4" x14ac:dyDescent="0.25">
      <c r="A26" s="16" t="s">
        <v>22</v>
      </c>
      <c r="B26" s="17">
        <v>52598.310783999994</v>
      </c>
      <c r="C26" s="17">
        <v>7514.40308</v>
      </c>
      <c r="D26" s="17">
        <v>60112.713863999998</v>
      </c>
    </row>
    <row r="27" spans="1:4" x14ac:dyDescent="0.25">
      <c r="A27" s="16" t="s">
        <v>23</v>
      </c>
      <c r="B27" s="17">
        <v>15215.594503999999</v>
      </c>
      <c r="C27" s="17">
        <v>809.89725999999996</v>
      </c>
      <c r="D27" s="17">
        <v>16025.491763999999</v>
      </c>
    </row>
    <row r="28" spans="1:4" x14ac:dyDescent="0.25">
      <c r="A28" s="16" t="s">
        <v>24</v>
      </c>
      <c r="B28" s="17">
        <v>0</v>
      </c>
      <c r="C28" s="17">
        <v>0</v>
      </c>
      <c r="D28" s="17">
        <v>0</v>
      </c>
    </row>
    <row r="29" spans="1:4" x14ac:dyDescent="0.25">
      <c r="A29" s="16" t="s">
        <v>25</v>
      </c>
      <c r="B29" s="17">
        <v>8243.2919975999994</v>
      </c>
      <c r="C29" s="17">
        <v>1261.4995140000001</v>
      </c>
      <c r="D29" s="17">
        <v>9504.7915116000004</v>
      </c>
    </row>
    <row r="30" spans="1:4" x14ac:dyDescent="0.25">
      <c r="A30" s="16" t="s">
        <v>26</v>
      </c>
      <c r="B30" s="17">
        <v>2974.18064</v>
      </c>
      <c r="C30" s="17">
        <v>1004.9306399999999</v>
      </c>
      <c r="D30" s="17">
        <v>3979.1112800000001</v>
      </c>
    </row>
    <row r="31" spans="1:4" x14ac:dyDescent="0.25">
      <c r="A31" s="16" t="s">
        <v>27</v>
      </c>
      <c r="B31" s="17">
        <v>91447.917232000007</v>
      </c>
      <c r="C31" s="17">
        <v>1171.1067200000002</v>
      </c>
      <c r="D31" s="17">
        <v>92619.023951999989</v>
      </c>
    </row>
    <row r="32" spans="1:4" x14ac:dyDescent="0.25">
      <c r="A32" s="16" t="s">
        <v>28</v>
      </c>
      <c r="B32" s="17">
        <v>7095.2221151999993</v>
      </c>
      <c r="C32" s="17">
        <v>7270.9761239999998</v>
      </c>
      <c r="D32" s="17">
        <v>14366.198239199999</v>
      </c>
    </row>
    <row r="33" spans="1:4" x14ac:dyDescent="0.25">
      <c r="A33" s="16" t="s">
        <v>201</v>
      </c>
      <c r="B33" s="17">
        <v>65512.761871999995</v>
      </c>
      <c r="C33" s="17">
        <v>7453.4789599999995</v>
      </c>
      <c r="D33" s="17">
        <v>72966.240831999996</v>
      </c>
    </row>
    <row r="34" spans="1:4" x14ac:dyDescent="0.25">
      <c r="A34" s="15" t="s">
        <v>142</v>
      </c>
      <c r="B34" s="17">
        <v>1257162.210919936</v>
      </c>
      <c r="C34" s="17">
        <v>228111.10188660005</v>
      </c>
      <c r="D34" s="17">
        <v>1485273.312806536</v>
      </c>
    </row>
    <row r="35" spans="1:4" x14ac:dyDescent="0.25">
      <c r="A35" s="15"/>
      <c r="B35" s="17"/>
      <c r="C35" s="17"/>
      <c r="D35" s="17"/>
    </row>
    <row r="36" spans="1:4" x14ac:dyDescent="0.25">
      <c r="A36" s="15" t="s">
        <v>65</v>
      </c>
      <c r="B36" s="17"/>
      <c r="C36" s="17"/>
      <c r="D36" s="17"/>
    </row>
    <row r="37" spans="1:4" x14ac:dyDescent="0.25">
      <c r="A37" s="16" t="s">
        <v>99</v>
      </c>
      <c r="B37" s="17">
        <v>11827.011756000002</v>
      </c>
      <c r="C37" s="17">
        <v>1008.83682</v>
      </c>
      <c r="D37" s="17">
        <v>12835.848576000002</v>
      </c>
    </row>
    <row r="38" spans="1:4" x14ac:dyDescent="0.25">
      <c r="A38" s="16" t="s">
        <v>100</v>
      </c>
      <c r="B38" s="17">
        <v>2140.5797970000003</v>
      </c>
      <c r="C38" s="17">
        <v>350.75204500000001</v>
      </c>
      <c r="D38" s="17">
        <v>2491.3318420000005</v>
      </c>
    </row>
    <row r="39" spans="1:4" x14ac:dyDescent="0.25">
      <c r="A39" s="16" t="s">
        <v>91</v>
      </c>
      <c r="B39" s="17">
        <v>5712.483588000001</v>
      </c>
      <c r="C39" s="17">
        <v>-165.014635</v>
      </c>
      <c r="D39" s="17">
        <v>5547.4689530000005</v>
      </c>
    </row>
    <row r="40" spans="1:4" x14ac:dyDescent="0.25">
      <c r="A40" s="16" t="s">
        <v>97</v>
      </c>
      <c r="B40" s="17">
        <v>620.00012400000014</v>
      </c>
      <c r="C40" s="17">
        <v>-23.554939999999998</v>
      </c>
      <c r="D40" s="17">
        <v>596.44518400000015</v>
      </c>
    </row>
    <row r="41" spans="1:4" x14ac:dyDescent="0.25">
      <c r="A41" s="16" t="s">
        <v>102</v>
      </c>
      <c r="B41" s="17">
        <v>446.89374720000001</v>
      </c>
      <c r="C41" s="17">
        <v>16.798850999999999</v>
      </c>
      <c r="D41" s="17">
        <v>463.69259820000002</v>
      </c>
    </row>
    <row r="42" spans="1:4" x14ac:dyDescent="0.25">
      <c r="A42" s="16" t="s">
        <v>106</v>
      </c>
      <c r="B42" s="17">
        <v>3720.5554662000004</v>
      </c>
      <c r="C42" s="17">
        <v>567.02418599999999</v>
      </c>
      <c r="D42" s="17">
        <v>4287.5796522000001</v>
      </c>
    </row>
    <row r="43" spans="1:4" x14ac:dyDescent="0.25">
      <c r="A43" s="16" t="s">
        <v>107</v>
      </c>
      <c r="B43" s="17">
        <v>6912.8749620000008</v>
      </c>
      <c r="C43" s="17">
        <v>252.808605</v>
      </c>
      <c r="D43" s="17">
        <v>7165.6835670000009</v>
      </c>
    </row>
    <row r="44" spans="1:4" x14ac:dyDescent="0.25">
      <c r="A44" s="16" t="s">
        <v>108</v>
      </c>
      <c r="B44" s="17">
        <v>1773.2194263000001</v>
      </c>
      <c r="C44" s="17">
        <v>686.39674949999994</v>
      </c>
      <c r="D44" s="17">
        <v>2459.6161757999998</v>
      </c>
    </row>
    <row r="45" spans="1:4" x14ac:dyDescent="0.25">
      <c r="A45" s="16" t="s">
        <v>109</v>
      </c>
      <c r="B45" s="17">
        <v>550.28611440000009</v>
      </c>
      <c r="C45" s="17">
        <v>94.39240199999999</v>
      </c>
      <c r="D45" s="17">
        <v>644.67851640000003</v>
      </c>
    </row>
    <row r="46" spans="1:4" x14ac:dyDescent="0.25">
      <c r="A46" s="16" t="s">
        <v>93</v>
      </c>
      <c r="B46" s="17">
        <v>11930.546786999999</v>
      </c>
      <c r="C46" s="17">
        <v>1037.762125</v>
      </c>
      <c r="D46" s="17">
        <v>12968.308911999999</v>
      </c>
    </row>
    <row r="47" spans="1:4" x14ac:dyDescent="0.25">
      <c r="A47" s="16" t="s">
        <v>110</v>
      </c>
      <c r="B47" s="17">
        <v>5382.2191469999998</v>
      </c>
      <c r="C47" s="17">
        <v>13885.330585</v>
      </c>
      <c r="D47" s="17">
        <v>19267.549731999999</v>
      </c>
    </row>
    <row r="48" spans="1:4" x14ac:dyDescent="0.25">
      <c r="A48" s="16" t="s">
        <v>111</v>
      </c>
      <c r="B48" s="17">
        <v>933.10102979999999</v>
      </c>
      <c r="C48" s="17">
        <v>247.55508599999996</v>
      </c>
      <c r="D48" s="17">
        <v>1180.6561158</v>
      </c>
    </row>
    <row r="49" spans="1:4" x14ac:dyDescent="0.25">
      <c r="A49" s="16" t="s">
        <v>15</v>
      </c>
      <c r="B49" s="17">
        <v>4025.5832850240004</v>
      </c>
      <c r="C49" s="17">
        <v>213.04280967499997</v>
      </c>
      <c r="D49" s="17">
        <v>4238.6260946990005</v>
      </c>
    </row>
    <row r="50" spans="1:4" x14ac:dyDescent="0.25">
      <c r="A50" s="16" t="s">
        <v>16</v>
      </c>
      <c r="B50" s="17">
        <v>5088.5206590000007</v>
      </c>
      <c r="C50" s="17">
        <v>485.47681499999999</v>
      </c>
      <c r="D50" s="17">
        <v>5573.9974740000007</v>
      </c>
    </row>
    <row r="51" spans="1:4" x14ac:dyDescent="0.25">
      <c r="A51" s="16" t="s">
        <v>17</v>
      </c>
      <c r="B51" s="17">
        <v>8340.192990900001</v>
      </c>
      <c r="C51" s="17">
        <v>1343.7873675000001</v>
      </c>
      <c r="D51" s="17">
        <v>9683.9803584000019</v>
      </c>
    </row>
    <row r="52" spans="1:4" x14ac:dyDescent="0.25">
      <c r="A52" s="16" t="s">
        <v>18</v>
      </c>
      <c r="B52" s="17">
        <v>3833.8817910000002</v>
      </c>
      <c r="C52" s="17">
        <v>87.99118</v>
      </c>
      <c r="D52" s="17">
        <v>3921.8729710000002</v>
      </c>
    </row>
    <row r="53" spans="1:4" x14ac:dyDescent="0.25">
      <c r="A53" s="16" t="s">
        <v>19</v>
      </c>
      <c r="B53" s="17">
        <v>4301.8575480000009</v>
      </c>
      <c r="C53" s="17">
        <v>535.55575999999996</v>
      </c>
      <c r="D53" s="17">
        <v>4837.4133080000011</v>
      </c>
    </row>
    <row r="54" spans="1:4" x14ac:dyDescent="0.25">
      <c r="A54" s="16" t="s">
        <v>20</v>
      </c>
      <c r="B54" s="17">
        <v>19779.93483075</v>
      </c>
      <c r="C54" s="17">
        <v>897.01264500000002</v>
      </c>
      <c r="D54" s="17">
        <v>20676.947475750003</v>
      </c>
    </row>
    <row r="55" spans="1:4" x14ac:dyDescent="0.25">
      <c r="A55" s="16" t="s">
        <v>21</v>
      </c>
      <c r="B55" s="17">
        <v>1497.7245600000001</v>
      </c>
      <c r="C55" s="17">
        <v>125.46348499999999</v>
      </c>
      <c r="D55" s="17">
        <v>1623.1880450000001</v>
      </c>
    </row>
    <row r="56" spans="1:4" x14ac:dyDescent="0.25">
      <c r="A56" s="16" t="s">
        <v>11</v>
      </c>
      <c r="B56" s="17">
        <v>1593.0417867000001</v>
      </c>
      <c r="C56" s="17">
        <v>38.971461750000003</v>
      </c>
      <c r="D56" s="17">
        <v>1632.01324845</v>
      </c>
    </row>
    <row r="57" spans="1:4" x14ac:dyDescent="0.25">
      <c r="A57" s="16" t="s">
        <v>22</v>
      </c>
      <c r="B57" s="17">
        <v>5208.119256</v>
      </c>
      <c r="C57" s="17">
        <v>808.23521500000004</v>
      </c>
      <c r="D57" s="17">
        <v>6016.3544710000015</v>
      </c>
    </row>
    <row r="58" spans="1:4" x14ac:dyDescent="0.25">
      <c r="A58" s="16" t="s">
        <v>23</v>
      </c>
      <c r="B58" s="17">
        <v>1506.6002985</v>
      </c>
      <c r="C58" s="17">
        <v>87.111042499999996</v>
      </c>
      <c r="D58" s="17">
        <v>1593.7113410000002</v>
      </c>
    </row>
    <row r="59" spans="1:4" x14ac:dyDescent="0.25">
      <c r="A59" s="16" t="s">
        <v>24</v>
      </c>
      <c r="B59" s="17">
        <v>0</v>
      </c>
      <c r="C59" s="17">
        <v>0</v>
      </c>
      <c r="D59" s="17">
        <v>0</v>
      </c>
    </row>
    <row r="60" spans="1:4" x14ac:dyDescent="0.25">
      <c r="A60" s="16" t="s">
        <v>25</v>
      </c>
      <c r="B60" s="17">
        <v>816.22483965000015</v>
      </c>
      <c r="C60" s="17">
        <v>135.68454075000002</v>
      </c>
      <c r="D60" s="17">
        <v>951.90938040000015</v>
      </c>
    </row>
    <row r="61" spans="1:4" x14ac:dyDescent="0.25">
      <c r="A61" s="16" t="s">
        <v>26</v>
      </c>
      <c r="B61" s="17">
        <v>294.49401</v>
      </c>
      <c r="C61" s="17">
        <v>108.08847</v>
      </c>
      <c r="D61" s="17">
        <v>402.58248000000003</v>
      </c>
    </row>
    <row r="62" spans="1:4" x14ac:dyDescent="0.25">
      <c r="A62" s="16" t="s">
        <v>27</v>
      </c>
      <c r="B62" s="17">
        <v>9054.8850630000015</v>
      </c>
      <c r="C62" s="17">
        <v>125.96205999999999</v>
      </c>
      <c r="D62" s="17">
        <v>9180.8471229999996</v>
      </c>
    </row>
    <row r="63" spans="1:4" x14ac:dyDescent="0.25">
      <c r="A63" s="16" t="s">
        <v>28</v>
      </c>
      <c r="B63" s="17">
        <v>702.54657180000004</v>
      </c>
      <c r="C63" s="17">
        <v>782.05266449999999</v>
      </c>
      <c r="D63" s="17">
        <v>1484.5992363</v>
      </c>
    </row>
    <row r="64" spans="1:4" x14ac:dyDescent="0.25">
      <c r="A64" s="16" t="s">
        <v>201</v>
      </c>
      <c r="B64" s="17">
        <v>6486.8675730000004</v>
      </c>
      <c r="C64" s="17">
        <v>801.68232999999998</v>
      </c>
      <c r="D64" s="17">
        <v>7288.5499030000001</v>
      </c>
    </row>
    <row r="65" spans="1:4" x14ac:dyDescent="0.25">
      <c r="A65" s="15" t="s">
        <v>143</v>
      </c>
      <c r="B65" s="17">
        <v>124480.24700822403</v>
      </c>
      <c r="C65" s="17">
        <v>24535.205726175001</v>
      </c>
      <c r="D65" s="17">
        <v>149015.45273439903</v>
      </c>
    </row>
    <row r="66" spans="1:4" x14ac:dyDescent="0.25">
      <c r="A66" s="15"/>
      <c r="B66" s="17"/>
      <c r="C66" s="17"/>
      <c r="D66" s="17"/>
    </row>
    <row r="67" spans="1:4" x14ac:dyDescent="0.25">
      <c r="A67" s="15" t="s">
        <v>66</v>
      </c>
      <c r="B67" s="17"/>
      <c r="C67" s="17"/>
      <c r="D67" s="17"/>
    </row>
    <row r="68" spans="1:4" x14ac:dyDescent="0.25">
      <c r="A68" s="16" t="s">
        <v>99</v>
      </c>
      <c r="B68" s="17">
        <v>39758.890583999993</v>
      </c>
      <c r="C68" s="17">
        <v>2497.552776</v>
      </c>
      <c r="D68" s="17">
        <v>42256.44335999999</v>
      </c>
    </row>
    <row r="69" spans="1:4" x14ac:dyDescent="0.25">
      <c r="A69" s="16" t="s">
        <v>100</v>
      </c>
      <c r="B69" s="17">
        <v>7195.9916579999999</v>
      </c>
      <c r="C69" s="17">
        <v>868.34830600000009</v>
      </c>
      <c r="D69" s="17">
        <v>8064.3399639999998</v>
      </c>
    </row>
    <row r="70" spans="1:4" x14ac:dyDescent="0.25">
      <c r="A70" s="16" t="s">
        <v>91</v>
      </c>
      <c r="B70" s="17">
        <v>19203.668232</v>
      </c>
      <c r="C70" s="17">
        <v>-408.522718</v>
      </c>
      <c r="D70" s="17">
        <v>18795.145514</v>
      </c>
    </row>
    <row r="71" spans="1:4" x14ac:dyDescent="0.25">
      <c r="A71" s="16" t="s">
        <v>97</v>
      </c>
      <c r="B71" s="17">
        <v>2084.2557360000001</v>
      </c>
      <c r="C71" s="17">
        <v>-58.314392000000005</v>
      </c>
      <c r="D71" s="17">
        <v>2025.9413439999998</v>
      </c>
    </row>
    <row r="72" spans="1:4" x14ac:dyDescent="0.25">
      <c r="A72" s="16" t="s">
        <v>102</v>
      </c>
      <c r="B72" s="17">
        <v>1502.3236608</v>
      </c>
      <c r="C72" s="17">
        <v>41.588506799999998</v>
      </c>
      <c r="D72" s="17">
        <v>1543.9121676</v>
      </c>
    </row>
    <row r="73" spans="1:4" x14ac:dyDescent="0.25">
      <c r="A73" s="16" t="s">
        <v>106</v>
      </c>
      <c r="B73" s="17">
        <v>12507.399226799998</v>
      </c>
      <c r="C73" s="17">
        <v>1403.7679848</v>
      </c>
      <c r="D73" s="17">
        <v>13911.167211599999</v>
      </c>
    </row>
    <row r="74" spans="1:4" x14ac:dyDescent="0.25">
      <c r="A74" s="16" t="s">
        <v>107</v>
      </c>
      <c r="B74" s="17">
        <v>23239.026468</v>
      </c>
      <c r="C74" s="17">
        <v>625.87211400000001</v>
      </c>
      <c r="D74" s="17">
        <v>23864.898582000002</v>
      </c>
    </row>
    <row r="75" spans="1:4" x14ac:dyDescent="0.25">
      <c r="A75" s="16" t="s">
        <v>108</v>
      </c>
      <c r="B75" s="17">
        <v>5961.0355181999994</v>
      </c>
      <c r="C75" s="17">
        <v>1699.2957366000001</v>
      </c>
      <c r="D75" s="17">
        <v>7660.3312547999994</v>
      </c>
    </row>
    <row r="76" spans="1:4" x14ac:dyDescent="0.25">
      <c r="A76" s="16" t="s">
        <v>109</v>
      </c>
      <c r="B76" s="17">
        <v>1849.8980015999998</v>
      </c>
      <c r="C76" s="17">
        <v>233.68497359999998</v>
      </c>
      <c r="D76" s="17">
        <v>2083.5829752</v>
      </c>
    </row>
    <row r="77" spans="1:4" x14ac:dyDescent="0.25">
      <c r="A77" s="16" t="s">
        <v>93</v>
      </c>
      <c r="B77" s="17">
        <v>40106.944517999997</v>
      </c>
      <c r="C77" s="17">
        <v>2569.1624500000003</v>
      </c>
      <c r="D77" s="17">
        <v>42676.106968</v>
      </c>
    </row>
    <row r="78" spans="1:4" x14ac:dyDescent="0.25">
      <c r="A78" s="16" t="s">
        <v>110</v>
      </c>
      <c r="B78" s="17">
        <v>18093.417557999997</v>
      </c>
      <c r="C78" s="17">
        <v>34375.575177999999</v>
      </c>
      <c r="D78" s="17">
        <v>52468.992735999993</v>
      </c>
    </row>
    <row r="79" spans="1:4" x14ac:dyDescent="0.25">
      <c r="A79" s="16" t="s">
        <v>111</v>
      </c>
      <c r="B79" s="17">
        <v>3136.8077171999994</v>
      </c>
      <c r="C79" s="17">
        <v>612.86610480000002</v>
      </c>
      <c r="D79" s="17">
        <v>3749.6738219999993</v>
      </c>
    </row>
    <row r="80" spans="1:4" x14ac:dyDescent="0.25">
      <c r="A80" s="16" t="s">
        <v>15</v>
      </c>
      <c r="B80" s="17">
        <v>13532.811894335999</v>
      </c>
      <c r="C80" s="17">
        <v>527.42490178999992</v>
      </c>
      <c r="D80" s="17">
        <v>14060.236796125999</v>
      </c>
    </row>
    <row r="81" spans="1:4" x14ac:dyDescent="0.25">
      <c r="A81" s="16" t="s">
        <v>16</v>
      </c>
      <c r="B81" s="17">
        <v>17106.090725999999</v>
      </c>
      <c r="C81" s="17">
        <v>1201.8831420000001</v>
      </c>
      <c r="D81" s="17">
        <v>18307.973867999997</v>
      </c>
    </row>
    <row r="82" spans="1:4" x14ac:dyDescent="0.25">
      <c r="A82" s="16" t="s">
        <v>17</v>
      </c>
      <c r="B82" s="17">
        <v>28037.244522599998</v>
      </c>
      <c r="C82" s="17">
        <v>3326.7816990000001</v>
      </c>
      <c r="D82" s="17">
        <v>31364.026221600001</v>
      </c>
    </row>
    <row r="83" spans="1:4" x14ac:dyDescent="0.25">
      <c r="A83" s="16" t="s">
        <v>18</v>
      </c>
      <c r="B83" s="17">
        <v>12888.368574</v>
      </c>
      <c r="C83" s="17">
        <v>217.83762400000001</v>
      </c>
      <c r="D83" s="17">
        <v>13106.206198</v>
      </c>
    </row>
    <row r="84" spans="1:4" x14ac:dyDescent="0.25">
      <c r="A84" s="16" t="s">
        <v>19</v>
      </c>
      <c r="B84" s="17">
        <v>14461.563671999998</v>
      </c>
      <c r="C84" s="17">
        <v>1325.8623680000001</v>
      </c>
      <c r="D84" s="17">
        <v>15787.426039999998</v>
      </c>
    </row>
    <row r="85" spans="1:4" x14ac:dyDescent="0.25">
      <c r="A85" s="16" t="s">
        <v>20</v>
      </c>
      <c r="B85" s="17">
        <v>66494.249005499994</v>
      </c>
      <c r="C85" s="17">
        <v>2220.7123860000002</v>
      </c>
      <c r="D85" s="17">
        <v>68714.961391499994</v>
      </c>
    </row>
    <row r="86" spans="1:4" x14ac:dyDescent="0.25">
      <c r="A86" s="16" t="s">
        <v>21</v>
      </c>
      <c r="B86" s="17">
        <v>5034.9038399999999</v>
      </c>
      <c r="C86" s="17">
        <v>310.606898</v>
      </c>
      <c r="D86" s="17">
        <v>5345.5107379999999</v>
      </c>
    </row>
    <row r="87" spans="1:4" x14ac:dyDescent="0.25">
      <c r="A87" s="16" t="s">
        <v>11</v>
      </c>
      <c r="B87" s="17">
        <v>5355.3319637999994</v>
      </c>
      <c r="C87" s="17">
        <v>96.480699900000019</v>
      </c>
      <c r="D87" s="17">
        <v>5451.8126636999996</v>
      </c>
    </row>
    <row r="88" spans="1:4" x14ac:dyDescent="0.25">
      <c r="A88" s="16" t="s">
        <v>22</v>
      </c>
      <c r="B88" s="17">
        <v>17508.145583999994</v>
      </c>
      <c r="C88" s="17">
        <v>2000.9282620000001</v>
      </c>
      <c r="D88" s="17">
        <v>19509.073845999996</v>
      </c>
    </row>
    <row r="89" spans="1:4" x14ac:dyDescent="0.25">
      <c r="A89" s="16" t="s">
        <v>23</v>
      </c>
      <c r="B89" s="17">
        <v>5064.7414289999997</v>
      </c>
      <c r="C89" s="17">
        <v>215.65868900000001</v>
      </c>
      <c r="D89" s="17">
        <v>5280.4001179999996</v>
      </c>
    </row>
    <row r="90" spans="1:4" x14ac:dyDescent="0.25">
      <c r="A90" s="16" t="s">
        <v>24</v>
      </c>
      <c r="B90" s="17">
        <v>0</v>
      </c>
      <c r="C90" s="17">
        <v>0</v>
      </c>
      <c r="D90" s="17">
        <v>0</v>
      </c>
    </row>
    <row r="91" spans="1:4" x14ac:dyDescent="0.25">
      <c r="A91" s="16" t="s">
        <v>25</v>
      </c>
      <c r="B91" s="17">
        <v>2743.9047801000002</v>
      </c>
      <c r="C91" s="17">
        <v>335.91091710000006</v>
      </c>
      <c r="D91" s="17">
        <v>3079.8156972000002</v>
      </c>
    </row>
    <row r="92" spans="1:4" x14ac:dyDescent="0.25">
      <c r="A92" s="16" t="s">
        <v>26</v>
      </c>
      <c r="B92" s="17">
        <v>990.00113999999996</v>
      </c>
      <c r="C92" s="17">
        <v>267.59199599999999</v>
      </c>
      <c r="D92" s="17">
        <v>1257.593136</v>
      </c>
    </row>
    <row r="93" spans="1:4" x14ac:dyDescent="0.25">
      <c r="A93" s="16" t="s">
        <v>27</v>
      </c>
      <c r="B93" s="17">
        <v>30439.826381999999</v>
      </c>
      <c r="C93" s="17">
        <v>311.84120800000005</v>
      </c>
      <c r="D93" s="17">
        <v>30751.667590000001</v>
      </c>
    </row>
    <row r="94" spans="1:4" x14ac:dyDescent="0.25">
      <c r="A94" s="16" t="s">
        <v>28</v>
      </c>
      <c r="B94" s="17">
        <v>2361.7523051999997</v>
      </c>
      <c r="C94" s="17">
        <v>1936.1087585999999</v>
      </c>
      <c r="D94" s="17">
        <v>4297.8610637999991</v>
      </c>
    </row>
    <row r="95" spans="1:4" x14ac:dyDescent="0.25">
      <c r="A95" s="16" t="s">
        <v>201</v>
      </c>
      <c r="B95" s="17">
        <v>21806.916522</v>
      </c>
      <c r="C95" s="17">
        <v>1984.7054440000002</v>
      </c>
      <c r="D95" s="17">
        <v>23791.621965999999</v>
      </c>
    </row>
    <row r="96" spans="1:4" x14ac:dyDescent="0.25">
      <c r="A96" s="15" t="s">
        <v>144</v>
      </c>
      <c r="B96" s="17">
        <v>418465.51121913583</v>
      </c>
      <c r="C96" s="17">
        <v>60741.21201399</v>
      </c>
      <c r="D96" s="17">
        <v>479206.72323312605</v>
      </c>
    </row>
    <row r="97" spans="1:4" x14ac:dyDescent="0.25">
      <c r="A97" s="15"/>
      <c r="B97" s="17"/>
      <c r="C97" s="17"/>
      <c r="D97" s="17"/>
    </row>
    <row r="98" spans="1:4" x14ac:dyDescent="0.25">
      <c r="A98" s="15" t="s">
        <v>75</v>
      </c>
      <c r="B98" s="17"/>
      <c r="C98" s="17"/>
      <c r="D98" s="17"/>
    </row>
    <row r="99" spans="1:4" x14ac:dyDescent="0.25">
      <c r="A99" s="16" t="s">
        <v>99</v>
      </c>
      <c r="B99" s="17">
        <v>622805.40630000003</v>
      </c>
      <c r="C99" s="17">
        <v>42578.366975999998</v>
      </c>
      <c r="D99" s="17">
        <v>665383.77327600005</v>
      </c>
    </row>
    <row r="100" spans="1:4" x14ac:dyDescent="0.25">
      <c r="A100" s="16" t="s">
        <v>100</v>
      </c>
      <c r="B100" s="17">
        <v>67633.212735000008</v>
      </c>
      <c r="C100" s="17">
        <v>8882.1793535999986</v>
      </c>
      <c r="D100" s="17">
        <v>76515.392088600012</v>
      </c>
    </row>
    <row r="101" spans="1:4" x14ac:dyDescent="0.25">
      <c r="A101" s="16" t="s">
        <v>91</v>
      </c>
      <c r="B101" s="17">
        <v>180490.17293999999</v>
      </c>
      <c r="C101" s="17">
        <v>-4178.7057408000001</v>
      </c>
      <c r="D101" s="17">
        <v>176311.46719919998</v>
      </c>
    </row>
    <row r="102" spans="1:4" x14ac:dyDescent="0.25">
      <c r="A102" s="16" t="s">
        <v>97</v>
      </c>
      <c r="B102" s="17">
        <v>19589.36562</v>
      </c>
      <c r="C102" s="17">
        <v>-596.48747519999995</v>
      </c>
      <c r="D102" s="17">
        <v>18992.878144800001</v>
      </c>
    </row>
    <row r="103" spans="1:4" x14ac:dyDescent="0.25">
      <c r="A103" s="16" t="s">
        <v>108</v>
      </c>
      <c r="B103" s="17">
        <v>93376.980427499991</v>
      </c>
      <c r="C103" s="17">
        <v>28969.653081599998</v>
      </c>
      <c r="D103" s="17">
        <v>122346.63350909999</v>
      </c>
    </row>
    <row r="104" spans="1:4" x14ac:dyDescent="0.25">
      <c r="A104" s="16" t="s">
        <v>110</v>
      </c>
      <c r="B104" s="17">
        <v>170055.22198500001</v>
      </c>
      <c r="C104" s="17">
        <v>351621.6039168</v>
      </c>
      <c r="D104" s="17">
        <v>521676.82590179995</v>
      </c>
    </row>
    <row r="105" spans="1:4" x14ac:dyDescent="0.25">
      <c r="A105" s="16" t="s">
        <v>15</v>
      </c>
      <c r="B105" s="17">
        <v>211985.5027752</v>
      </c>
      <c r="C105" s="17">
        <v>8991.5581510399988</v>
      </c>
      <c r="D105" s="17">
        <v>220977.06092624</v>
      </c>
    </row>
    <row r="106" spans="1:4" x14ac:dyDescent="0.25">
      <c r="A106" s="16" t="s">
        <v>18</v>
      </c>
      <c r="B106" s="17">
        <v>201890.58367500003</v>
      </c>
      <c r="C106" s="17">
        <v>3713.7034239999998</v>
      </c>
      <c r="D106" s="17">
        <v>205604.28709900004</v>
      </c>
    </row>
    <row r="107" spans="1:4" x14ac:dyDescent="0.25">
      <c r="A107" s="16" t="s">
        <v>19</v>
      </c>
      <c r="B107" s="17">
        <v>226533.98790000001</v>
      </c>
      <c r="C107" s="17">
        <v>22603.347968000002</v>
      </c>
      <c r="D107" s="17">
        <v>249137.33586799997</v>
      </c>
    </row>
    <row r="108" spans="1:4" x14ac:dyDescent="0.25">
      <c r="A108" s="16" t="s">
        <v>21</v>
      </c>
      <c r="B108" s="17">
        <v>78869.538</v>
      </c>
      <c r="C108" s="17">
        <v>5295.2372479999995</v>
      </c>
      <c r="D108" s="17">
        <v>84164.775248000005</v>
      </c>
    </row>
    <row r="109" spans="1:4" x14ac:dyDescent="0.25">
      <c r="A109" s="16" t="s">
        <v>22</v>
      </c>
      <c r="B109" s="17">
        <v>274257.34380000003</v>
      </c>
      <c r="C109" s="17">
        <v>34111.894911999996</v>
      </c>
      <c r="D109" s="17">
        <v>308369.23871200002</v>
      </c>
    </row>
    <row r="110" spans="1:4" x14ac:dyDescent="0.25">
      <c r="A110" s="16" t="s">
        <v>27</v>
      </c>
      <c r="B110" s="17">
        <v>476826.39427499997</v>
      </c>
      <c r="C110" s="17">
        <v>5316.2798079999993</v>
      </c>
      <c r="D110" s="17">
        <v>482142.67408300005</v>
      </c>
    </row>
    <row r="111" spans="1:4" x14ac:dyDescent="0.25">
      <c r="A111" s="16" t="s">
        <v>28</v>
      </c>
      <c r="B111" s="17">
        <v>36995.803515</v>
      </c>
      <c r="C111" s="17">
        <v>33006.8497536</v>
      </c>
      <c r="D111" s="17">
        <v>70002.653268599999</v>
      </c>
    </row>
    <row r="112" spans="1:4" x14ac:dyDescent="0.25">
      <c r="A112" s="15" t="s">
        <v>160</v>
      </c>
      <c r="B112" s="17">
        <v>2661309.5139476997</v>
      </c>
      <c r="C112" s="17">
        <v>540315.48137664003</v>
      </c>
      <c r="D112" s="17">
        <v>3201624.9953243402</v>
      </c>
    </row>
    <row r="113" spans="1:4" x14ac:dyDescent="0.25">
      <c r="A113" s="15"/>
      <c r="B113" s="17"/>
      <c r="C113" s="17"/>
      <c r="D113" s="17"/>
    </row>
    <row r="114" spans="1:4" x14ac:dyDescent="0.25">
      <c r="A114" s="15" t="s">
        <v>78</v>
      </c>
      <c r="B114" s="17"/>
      <c r="C114" s="17"/>
      <c r="D114" s="17"/>
    </row>
    <row r="115" spans="1:4" x14ac:dyDescent="0.25">
      <c r="A115" s="16" t="s">
        <v>102</v>
      </c>
      <c r="B115" s="17">
        <v>17432.025599999997</v>
      </c>
      <c r="C115" s="17">
        <v>527.2115076</v>
      </c>
      <c r="D115" s="17">
        <v>17959.237107599998</v>
      </c>
    </row>
    <row r="116" spans="1:4" x14ac:dyDescent="0.25">
      <c r="A116" s="16" t="s">
        <v>106</v>
      </c>
      <c r="B116" s="17">
        <v>145128.05009999999</v>
      </c>
      <c r="C116" s="17">
        <v>17795.364453600003</v>
      </c>
      <c r="D116" s="17">
        <v>162923.41455359999</v>
      </c>
    </row>
    <row r="117" spans="1:4" x14ac:dyDescent="0.25">
      <c r="A117" s="16" t="s">
        <v>107</v>
      </c>
      <c r="B117" s="17">
        <v>269651.15099999995</v>
      </c>
      <c r="C117" s="17">
        <v>7934.0905980000007</v>
      </c>
      <c r="D117" s="17">
        <v>277585.24159799994</v>
      </c>
    </row>
    <row r="118" spans="1:4" x14ac:dyDescent="0.25">
      <c r="A118" s="16" t="s">
        <v>109</v>
      </c>
      <c r="B118" s="17">
        <v>21465.061199999996</v>
      </c>
      <c r="C118" s="17">
        <v>2962.3907352000001</v>
      </c>
      <c r="D118" s="17">
        <v>24427.451935199995</v>
      </c>
    </row>
    <row r="119" spans="1:4" x14ac:dyDescent="0.25">
      <c r="A119" s="16" t="s">
        <v>93</v>
      </c>
      <c r="B119" s="17">
        <v>279225.56310000003</v>
      </c>
      <c r="C119" s="17">
        <v>19541.34129</v>
      </c>
      <c r="D119" s="17">
        <v>298766.90439000004</v>
      </c>
    </row>
    <row r="120" spans="1:4" x14ac:dyDescent="0.25">
      <c r="A120" s="16" t="s">
        <v>111</v>
      </c>
      <c r="B120" s="17">
        <v>36397.5579</v>
      </c>
      <c r="C120" s="17">
        <v>7769.2152935999993</v>
      </c>
      <c r="D120" s="17">
        <v>44166.773193599998</v>
      </c>
    </row>
    <row r="121" spans="1:4" x14ac:dyDescent="0.25">
      <c r="A121" s="16" t="s">
        <v>16</v>
      </c>
      <c r="B121" s="17">
        <v>198488.39449999999</v>
      </c>
      <c r="C121" s="17">
        <v>15236.099394000001</v>
      </c>
      <c r="D121" s="17">
        <v>213724.49389399998</v>
      </c>
    </row>
    <row r="122" spans="1:4" x14ac:dyDescent="0.25">
      <c r="A122" s="16" t="s">
        <v>17</v>
      </c>
      <c r="B122" s="17">
        <v>325326.67694999999</v>
      </c>
      <c r="C122" s="17">
        <v>42173.132193000005</v>
      </c>
      <c r="D122" s="17">
        <v>367499.80914299999</v>
      </c>
    </row>
    <row r="123" spans="1:4" x14ac:dyDescent="0.25">
      <c r="A123" s="16" t="s">
        <v>20</v>
      </c>
      <c r="B123" s="17">
        <v>514371.82774999994</v>
      </c>
      <c r="C123" s="17">
        <v>18767.767268000003</v>
      </c>
      <c r="D123" s="17">
        <v>533139.59501799999</v>
      </c>
    </row>
    <row r="124" spans="1:4" x14ac:dyDescent="0.25">
      <c r="A124" s="16" t="s">
        <v>11</v>
      </c>
      <c r="B124" s="17">
        <v>62139.92785</v>
      </c>
      <c r="C124" s="17">
        <v>1223.0719293000002</v>
      </c>
      <c r="D124" s="17">
        <v>63362.9997793</v>
      </c>
    </row>
    <row r="125" spans="1:4" x14ac:dyDescent="0.25">
      <c r="A125" s="16" t="s">
        <v>23</v>
      </c>
      <c r="B125" s="17">
        <v>41137.667724999992</v>
      </c>
      <c r="C125" s="17">
        <v>1913.7118861000001</v>
      </c>
      <c r="D125" s="17">
        <v>43051.379611099997</v>
      </c>
    </row>
    <row r="126" spans="1:4" x14ac:dyDescent="0.25">
      <c r="A126" s="16" t="s">
        <v>24</v>
      </c>
      <c r="B126" s="17">
        <v>0</v>
      </c>
      <c r="C126" s="17">
        <v>0</v>
      </c>
      <c r="D126" s="17">
        <v>0</v>
      </c>
    </row>
    <row r="127" spans="1:4" x14ac:dyDescent="0.25">
      <c r="A127" s="16" t="s">
        <v>25</v>
      </c>
      <c r="B127" s="17">
        <v>28944.143249999997</v>
      </c>
      <c r="C127" s="17">
        <v>3871.1766270000003</v>
      </c>
      <c r="D127" s="17">
        <v>32815.319876999994</v>
      </c>
    </row>
    <row r="128" spans="1:4" x14ac:dyDescent="0.25">
      <c r="A128" s="16" t="s">
        <v>26</v>
      </c>
      <c r="B128" s="17">
        <v>6892.4129999999996</v>
      </c>
      <c r="C128" s="17">
        <v>2035.3351032000003</v>
      </c>
      <c r="D128" s="17">
        <v>8927.7481031999996</v>
      </c>
    </row>
    <row r="129" spans="1:4" x14ac:dyDescent="0.25">
      <c r="A129" s="16" t="s">
        <v>201</v>
      </c>
      <c r="B129" s="17">
        <v>189775.38112499999</v>
      </c>
      <c r="C129" s="17">
        <v>18869.868681</v>
      </c>
      <c r="D129" s="17">
        <v>208645.24980599998</v>
      </c>
    </row>
    <row r="130" spans="1:4" x14ac:dyDescent="0.25">
      <c r="A130" s="15" t="s">
        <v>145</v>
      </c>
      <c r="B130" s="17">
        <v>2136375.8410499999</v>
      </c>
      <c r="C130" s="17">
        <v>160619.77695960001</v>
      </c>
      <c r="D130" s="17">
        <v>2296995.6180096003</v>
      </c>
    </row>
    <row r="131" spans="1:4" x14ac:dyDescent="0.25">
      <c r="A131" s="15"/>
      <c r="B131" s="17"/>
      <c r="C131" s="17"/>
      <c r="D131" s="17"/>
    </row>
    <row r="132" spans="1:4" x14ac:dyDescent="0.25">
      <c r="A132" s="15" t="s">
        <v>67</v>
      </c>
      <c r="B132" s="17"/>
      <c r="C132" s="17"/>
      <c r="D132" s="17"/>
    </row>
    <row r="133" spans="1:4" x14ac:dyDescent="0.25">
      <c r="A133" s="16" t="s">
        <v>99</v>
      </c>
      <c r="B133" s="17">
        <v>0</v>
      </c>
      <c r="C133" s="17">
        <v>0</v>
      </c>
      <c r="D133" s="17">
        <v>0</v>
      </c>
    </row>
    <row r="134" spans="1:4" x14ac:dyDescent="0.25">
      <c r="A134" s="16" t="s">
        <v>100</v>
      </c>
      <c r="B134" s="17">
        <v>0</v>
      </c>
      <c r="C134" s="17">
        <v>0</v>
      </c>
      <c r="D134" s="17">
        <v>0</v>
      </c>
    </row>
    <row r="135" spans="1:4" x14ac:dyDescent="0.25">
      <c r="A135" s="16" t="s">
        <v>91</v>
      </c>
      <c r="B135" s="17">
        <v>0</v>
      </c>
      <c r="C135" s="17">
        <v>0</v>
      </c>
      <c r="D135" s="17">
        <v>0</v>
      </c>
    </row>
    <row r="136" spans="1:4" x14ac:dyDescent="0.25">
      <c r="A136" s="16" t="s">
        <v>97</v>
      </c>
      <c r="B136" s="17">
        <v>0</v>
      </c>
      <c r="C136" s="17">
        <v>0</v>
      </c>
      <c r="D136" s="17">
        <v>0</v>
      </c>
    </row>
    <row r="137" spans="1:4" x14ac:dyDescent="0.25">
      <c r="A137" s="16" t="s">
        <v>102</v>
      </c>
      <c r="B137" s="17">
        <v>0</v>
      </c>
      <c r="C137" s="17">
        <v>0</v>
      </c>
      <c r="D137" s="17">
        <v>0</v>
      </c>
    </row>
    <row r="138" spans="1:4" x14ac:dyDescent="0.25">
      <c r="A138" s="16" t="s">
        <v>106</v>
      </c>
      <c r="B138" s="17">
        <v>0</v>
      </c>
      <c r="C138" s="17">
        <v>0</v>
      </c>
      <c r="D138" s="17">
        <v>0</v>
      </c>
    </row>
    <row r="139" spans="1:4" x14ac:dyDescent="0.25">
      <c r="A139" s="16" t="s">
        <v>107</v>
      </c>
      <c r="B139" s="17">
        <v>0</v>
      </c>
      <c r="C139" s="17">
        <v>0</v>
      </c>
      <c r="D139" s="17">
        <v>0</v>
      </c>
    </row>
    <row r="140" spans="1:4" x14ac:dyDescent="0.25">
      <c r="A140" s="16" t="s">
        <v>108</v>
      </c>
      <c r="B140" s="17">
        <v>0</v>
      </c>
      <c r="C140" s="17">
        <v>0</v>
      </c>
      <c r="D140" s="17">
        <v>0</v>
      </c>
    </row>
    <row r="141" spans="1:4" x14ac:dyDescent="0.25">
      <c r="A141" s="16" t="s">
        <v>109</v>
      </c>
      <c r="B141" s="17">
        <v>0</v>
      </c>
      <c r="C141" s="17">
        <v>0</v>
      </c>
      <c r="D141" s="17">
        <v>0</v>
      </c>
    </row>
    <row r="142" spans="1:4" x14ac:dyDescent="0.25">
      <c r="A142" s="16" t="s">
        <v>93</v>
      </c>
      <c r="B142" s="17">
        <v>0</v>
      </c>
      <c r="C142" s="17">
        <v>0</v>
      </c>
      <c r="D142" s="17">
        <v>0</v>
      </c>
    </row>
    <row r="143" spans="1:4" x14ac:dyDescent="0.25">
      <c r="A143" s="16" t="s">
        <v>110</v>
      </c>
      <c r="B143" s="17">
        <v>0</v>
      </c>
      <c r="C143" s="17">
        <v>0</v>
      </c>
      <c r="D143" s="17">
        <v>0</v>
      </c>
    </row>
    <row r="144" spans="1:4" x14ac:dyDescent="0.25">
      <c r="A144" s="16" t="s">
        <v>111</v>
      </c>
      <c r="B144" s="17">
        <v>0</v>
      </c>
      <c r="C144" s="17">
        <v>0</v>
      </c>
      <c r="D144" s="17">
        <v>0</v>
      </c>
    </row>
    <row r="145" spans="1:4" x14ac:dyDescent="0.25">
      <c r="A145" s="16" t="s">
        <v>15</v>
      </c>
      <c r="B145" s="17">
        <v>0</v>
      </c>
      <c r="C145" s="17">
        <v>0</v>
      </c>
      <c r="D145" s="17">
        <v>0</v>
      </c>
    </row>
    <row r="146" spans="1:4" x14ac:dyDescent="0.25">
      <c r="A146" s="16" t="s">
        <v>16</v>
      </c>
      <c r="B146" s="17">
        <v>0</v>
      </c>
      <c r="C146" s="17">
        <v>0</v>
      </c>
      <c r="D146" s="17">
        <v>0</v>
      </c>
    </row>
    <row r="147" spans="1:4" x14ac:dyDescent="0.25">
      <c r="A147" s="16" t="s">
        <v>17</v>
      </c>
      <c r="B147" s="17">
        <v>0</v>
      </c>
      <c r="C147" s="17">
        <v>0</v>
      </c>
      <c r="D147" s="17">
        <v>0</v>
      </c>
    </row>
    <row r="148" spans="1:4" x14ac:dyDescent="0.25">
      <c r="A148" s="16" t="s">
        <v>18</v>
      </c>
      <c r="B148" s="17">
        <v>0</v>
      </c>
      <c r="C148" s="17">
        <v>0</v>
      </c>
      <c r="D148" s="17">
        <v>0</v>
      </c>
    </row>
    <row r="149" spans="1:4" x14ac:dyDescent="0.25">
      <c r="A149" s="16" t="s">
        <v>19</v>
      </c>
      <c r="B149" s="17">
        <v>0</v>
      </c>
      <c r="C149" s="17">
        <v>0</v>
      </c>
      <c r="D149" s="17">
        <v>0</v>
      </c>
    </row>
    <row r="150" spans="1:4" x14ac:dyDescent="0.25">
      <c r="A150" s="16" t="s">
        <v>20</v>
      </c>
      <c r="B150" s="17">
        <v>0</v>
      </c>
      <c r="C150" s="17">
        <v>0</v>
      </c>
      <c r="D150" s="17">
        <v>0</v>
      </c>
    </row>
    <row r="151" spans="1:4" x14ac:dyDescent="0.25">
      <c r="A151" s="16" t="s">
        <v>21</v>
      </c>
      <c r="B151" s="17">
        <v>0</v>
      </c>
      <c r="C151" s="17">
        <v>0</v>
      </c>
      <c r="D151" s="17">
        <v>0</v>
      </c>
    </row>
    <row r="152" spans="1:4" x14ac:dyDescent="0.25">
      <c r="A152" s="16" t="s">
        <v>11</v>
      </c>
      <c r="B152" s="17">
        <v>0</v>
      </c>
      <c r="C152" s="17">
        <v>0</v>
      </c>
      <c r="D152" s="17">
        <v>0</v>
      </c>
    </row>
    <row r="153" spans="1:4" x14ac:dyDescent="0.25">
      <c r="A153" s="16" t="s">
        <v>22</v>
      </c>
      <c r="B153" s="17">
        <v>0</v>
      </c>
      <c r="C153" s="17">
        <v>0</v>
      </c>
      <c r="D153" s="17">
        <v>0</v>
      </c>
    </row>
    <row r="154" spans="1:4" x14ac:dyDescent="0.25">
      <c r="A154" s="16" t="s">
        <v>23</v>
      </c>
      <c r="B154" s="17">
        <v>0</v>
      </c>
      <c r="C154" s="17">
        <v>0</v>
      </c>
      <c r="D154" s="17">
        <v>0</v>
      </c>
    </row>
    <row r="155" spans="1:4" x14ac:dyDescent="0.25">
      <c r="A155" s="16" t="s">
        <v>24</v>
      </c>
      <c r="B155" s="17">
        <v>0</v>
      </c>
      <c r="C155" s="17">
        <v>0</v>
      </c>
      <c r="D155" s="17">
        <v>0</v>
      </c>
    </row>
    <row r="156" spans="1:4" x14ac:dyDescent="0.25">
      <c r="A156" s="16" t="s">
        <v>25</v>
      </c>
      <c r="B156" s="17">
        <v>0</v>
      </c>
      <c r="C156" s="17">
        <v>0</v>
      </c>
      <c r="D156" s="17">
        <v>0</v>
      </c>
    </row>
    <row r="157" spans="1:4" x14ac:dyDescent="0.25">
      <c r="A157" s="16" t="s">
        <v>26</v>
      </c>
      <c r="B157" s="17">
        <v>0</v>
      </c>
      <c r="C157" s="17">
        <v>0</v>
      </c>
      <c r="D157" s="17">
        <v>0</v>
      </c>
    </row>
    <row r="158" spans="1:4" x14ac:dyDescent="0.25">
      <c r="A158" s="16" t="s">
        <v>27</v>
      </c>
      <c r="B158" s="17">
        <v>0</v>
      </c>
      <c r="C158" s="17">
        <v>0</v>
      </c>
      <c r="D158" s="17">
        <v>0</v>
      </c>
    </row>
    <row r="159" spans="1:4" x14ac:dyDescent="0.25">
      <c r="A159" s="16" t="s">
        <v>28</v>
      </c>
      <c r="B159" s="17">
        <v>0</v>
      </c>
      <c r="C159" s="17">
        <v>0</v>
      </c>
      <c r="D159" s="17">
        <v>0</v>
      </c>
    </row>
    <row r="160" spans="1:4" x14ac:dyDescent="0.25">
      <c r="A160" s="16" t="s">
        <v>201</v>
      </c>
      <c r="B160" s="17">
        <v>0</v>
      </c>
      <c r="C160" s="17">
        <v>0</v>
      </c>
      <c r="D160" s="17">
        <v>0</v>
      </c>
    </row>
    <row r="161" spans="1:4" x14ac:dyDescent="0.25">
      <c r="A161" s="15" t="s">
        <v>146</v>
      </c>
      <c r="B161" s="17">
        <v>0</v>
      </c>
      <c r="C161" s="17">
        <v>0</v>
      </c>
      <c r="D161" s="17">
        <v>0</v>
      </c>
    </row>
    <row r="162" spans="1:4" x14ac:dyDescent="0.25">
      <c r="A162" s="15"/>
      <c r="B162" s="17"/>
      <c r="C162" s="17"/>
      <c r="D162" s="17"/>
    </row>
    <row r="163" spans="1:4" x14ac:dyDescent="0.25">
      <c r="A163" s="15" t="s">
        <v>68</v>
      </c>
      <c r="B163" s="17"/>
      <c r="C163" s="17"/>
      <c r="D163" s="17"/>
    </row>
    <row r="164" spans="1:4" x14ac:dyDescent="0.25">
      <c r="A164" s="16" t="s">
        <v>99</v>
      </c>
      <c r="B164" s="17">
        <v>7045.8793439999999</v>
      </c>
      <c r="C164" s="17">
        <v>512.59816799999999</v>
      </c>
      <c r="D164" s="17">
        <v>7558.4775119999995</v>
      </c>
    </row>
    <row r="165" spans="1:4" x14ac:dyDescent="0.25">
      <c r="A165" s="16" t="s">
        <v>100</v>
      </c>
      <c r="B165" s="17">
        <v>1275.239028</v>
      </c>
      <c r="C165" s="17">
        <v>178.21995799999999</v>
      </c>
      <c r="D165" s="17">
        <v>1453.4589859999999</v>
      </c>
    </row>
    <row r="166" spans="1:4" x14ac:dyDescent="0.25">
      <c r="A166" s="16" t="s">
        <v>91</v>
      </c>
      <c r="B166" s="17">
        <v>3403.1817119999996</v>
      </c>
      <c r="C166" s="17">
        <v>-83.845273999999989</v>
      </c>
      <c r="D166" s="17">
        <v>3319.3364379999998</v>
      </c>
    </row>
    <row r="167" spans="1:4" x14ac:dyDescent="0.25">
      <c r="A167" s="16" t="s">
        <v>97</v>
      </c>
      <c r="B167" s="17">
        <v>369.36177599999996</v>
      </c>
      <c r="C167" s="17">
        <v>-11.968456</v>
      </c>
      <c r="D167" s="17">
        <v>357.39331999999996</v>
      </c>
    </row>
    <row r="168" spans="1:4" x14ac:dyDescent="0.25">
      <c r="A168" s="16" t="s">
        <v>102</v>
      </c>
      <c r="B168" s="17">
        <v>266.23457279999997</v>
      </c>
      <c r="C168" s="17">
        <v>8.535632399999999</v>
      </c>
      <c r="D168" s="17">
        <v>274.77020519999996</v>
      </c>
    </row>
    <row r="169" spans="1:4" x14ac:dyDescent="0.25">
      <c r="A169" s="16" t="s">
        <v>106</v>
      </c>
      <c r="B169" s="17">
        <v>2216.5011287999996</v>
      </c>
      <c r="C169" s="17">
        <v>288.10958640000001</v>
      </c>
      <c r="D169" s="17">
        <v>2504.6107151999995</v>
      </c>
    </row>
    <row r="170" spans="1:4" x14ac:dyDescent="0.25">
      <c r="A170" s="16" t="s">
        <v>107</v>
      </c>
      <c r="B170" s="17">
        <v>4118.3084879999997</v>
      </c>
      <c r="C170" s="17">
        <v>128.45410200000001</v>
      </c>
      <c r="D170" s="17">
        <v>4246.7625899999994</v>
      </c>
    </row>
    <row r="171" spans="1:4" x14ac:dyDescent="0.25">
      <c r="A171" s="16" t="s">
        <v>108</v>
      </c>
      <c r="B171" s="17">
        <v>1056.3860411999999</v>
      </c>
      <c r="C171" s="17">
        <v>348.76375379999996</v>
      </c>
      <c r="D171" s="17">
        <v>1405.1497949999998</v>
      </c>
    </row>
    <row r="172" spans="1:4" x14ac:dyDescent="0.25">
      <c r="A172" s="16" t="s">
        <v>109</v>
      </c>
      <c r="B172" s="17">
        <v>327.8300256</v>
      </c>
      <c r="C172" s="17">
        <v>47.961544799999992</v>
      </c>
      <c r="D172" s="17">
        <v>375.79157040000001</v>
      </c>
    </row>
    <row r="173" spans="1:4" x14ac:dyDescent="0.25">
      <c r="A173" s="16" t="s">
        <v>93</v>
      </c>
      <c r="B173" s="17">
        <v>7107.5597879999996</v>
      </c>
      <c r="C173" s="17">
        <v>527.29534999999998</v>
      </c>
      <c r="D173" s="17">
        <v>7634.8551379999999</v>
      </c>
    </row>
    <row r="174" spans="1:4" x14ac:dyDescent="0.25">
      <c r="A174" s="16" t="s">
        <v>110</v>
      </c>
      <c r="B174" s="17">
        <v>3206.4284279999997</v>
      </c>
      <c r="C174" s="17">
        <v>7055.2490539999999</v>
      </c>
      <c r="D174" s="17">
        <v>10261.677481999999</v>
      </c>
    </row>
    <row r="175" spans="1:4" x14ac:dyDescent="0.25">
      <c r="A175" s="16" t="s">
        <v>111</v>
      </c>
      <c r="B175" s="17">
        <v>555.88997519999998</v>
      </c>
      <c r="C175" s="17">
        <v>125.78474639999997</v>
      </c>
      <c r="D175" s="17">
        <v>681.6747216</v>
      </c>
    </row>
    <row r="176" spans="1:4" x14ac:dyDescent="0.25">
      <c r="A176" s="16" t="s">
        <v>15</v>
      </c>
      <c r="B176" s="17">
        <v>2398.2198293759998</v>
      </c>
      <c r="C176" s="17">
        <v>108.24877896999999</v>
      </c>
      <c r="D176" s="17">
        <v>2506.4686083459997</v>
      </c>
    </row>
    <row r="177" spans="1:4" x14ac:dyDescent="0.25">
      <c r="A177" s="16" t="s">
        <v>16</v>
      </c>
      <c r="B177" s="17">
        <v>3031.4591159999995</v>
      </c>
      <c r="C177" s="17">
        <v>246.67470599999999</v>
      </c>
      <c r="D177" s="17">
        <v>3278.1338219999993</v>
      </c>
    </row>
    <row r="178" spans="1:4" x14ac:dyDescent="0.25">
      <c r="A178" s="16" t="s">
        <v>17</v>
      </c>
      <c r="B178" s="17">
        <v>4968.6256115999995</v>
      </c>
      <c r="C178" s="17">
        <v>682.78925699999991</v>
      </c>
      <c r="D178" s="17">
        <v>5651.4148685999999</v>
      </c>
    </row>
    <row r="179" spans="1:4" x14ac:dyDescent="0.25">
      <c r="A179" s="16" t="s">
        <v>18</v>
      </c>
      <c r="B179" s="17">
        <v>2284.0146840000002</v>
      </c>
      <c r="C179" s="17">
        <v>44.709032000000001</v>
      </c>
      <c r="D179" s="17">
        <v>2328.7237160000004</v>
      </c>
    </row>
    <row r="180" spans="1:4" x14ac:dyDescent="0.25">
      <c r="A180" s="16" t="s">
        <v>19</v>
      </c>
      <c r="B180" s="17">
        <v>2562.8087519999999</v>
      </c>
      <c r="C180" s="17">
        <v>272.12022400000001</v>
      </c>
      <c r="D180" s="17">
        <v>2834.9289759999997</v>
      </c>
    </row>
    <row r="181" spans="1:4" x14ac:dyDescent="0.25">
      <c r="A181" s="16" t="s">
        <v>20</v>
      </c>
      <c r="B181" s="17">
        <v>0</v>
      </c>
      <c r="C181" s="17">
        <v>0</v>
      </c>
      <c r="D181" s="17">
        <v>0</v>
      </c>
    </row>
    <row r="182" spans="1:4" x14ac:dyDescent="0.25">
      <c r="A182" s="16" t="s">
        <v>21</v>
      </c>
      <c r="B182" s="17">
        <v>892.26143999999999</v>
      </c>
      <c r="C182" s="17">
        <v>63.749013999999995</v>
      </c>
      <c r="D182" s="17">
        <v>956.01045399999998</v>
      </c>
    </row>
    <row r="183" spans="1:4" x14ac:dyDescent="0.25">
      <c r="A183" s="16" t="s">
        <v>11</v>
      </c>
      <c r="B183" s="17">
        <v>949.04617079999991</v>
      </c>
      <c r="C183" s="17">
        <v>19.801715699999999</v>
      </c>
      <c r="D183" s="17">
        <v>968.84788649999996</v>
      </c>
    </row>
    <row r="184" spans="1:4" x14ac:dyDescent="0.25">
      <c r="A184" s="16" t="s">
        <v>22</v>
      </c>
      <c r="B184" s="17">
        <v>0</v>
      </c>
      <c r="C184" s="17">
        <v>0</v>
      </c>
      <c r="D184" s="17">
        <v>0</v>
      </c>
    </row>
    <row r="185" spans="1:4" x14ac:dyDescent="0.25">
      <c r="A185" s="16" t="s">
        <v>23</v>
      </c>
      <c r="B185" s="17">
        <v>897.54911400000003</v>
      </c>
      <c r="C185" s="17">
        <v>44.261826999999997</v>
      </c>
      <c r="D185" s="17">
        <v>941.81094099999996</v>
      </c>
    </row>
    <row r="186" spans="1:4" x14ac:dyDescent="0.25">
      <c r="A186" s="16" t="s">
        <v>24</v>
      </c>
      <c r="B186" s="17">
        <v>0</v>
      </c>
      <c r="C186" s="17">
        <v>0</v>
      </c>
      <c r="D186" s="17">
        <v>0</v>
      </c>
    </row>
    <row r="187" spans="1:4" x14ac:dyDescent="0.25">
      <c r="A187" s="16" t="s">
        <v>25</v>
      </c>
      <c r="B187" s="17">
        <v>442.05600599999997</v>
      </c>
      <c r="C187" s="17">
        <v>62.674923</v>
      </c>
      <c r="D187" s="17">
        <v>504.73092899999995</v>
      </c>
    </row>
    <row r="188" spans="1:4" x14ac:dyDescent="0.25">
      <c r="A188" s="16" t="s">
        <v>26</v>
      </c>
      <c r="B188" s="17">
        <v>0</v>
      </c>
      <c r="C188" s="17">
        <v>0</v>
      </c>
      <c r="D188" s="17">
        <v>0</v>
      </c>
    </row>
    <row r="189" spans="1:4" x14ac:dyDescent="0.25">
      <c r="A189" s="16" t="s">
        <v>27</v>
      </c>
      <c r="B189" s="17">
        <v>0</v>
      </c>
      <c r="C189" s="17">
        <v>0</v>
      </c>
      <c r="D189" s="17">
        <v>0</v>
      </c>
    </row>
    <row r="190" spans="1:4" x14ac:dyDescent="0.25">
      <c r="A190" s="16" t="s">
        <v>28</v>
      </c>
      <c r="B190" s="17">
        <v>0</v>
      </c>
      <c r="C190" s="17">
        <v>0</v>
      </c>
      <c r="D190" s="17">
        <v>0</v>
      </c>
    </row>
    <row r="191" spans="1:4" x14ac:dyDescent="0.25">
      <c r="A191" s="16" t="s">
        <v>201</v>
      </c>
      <c r="B191" s="17">
        <v>2898.387639</v>
      </c>
      <c r="C191" s="17">
        <v>305.50596899999999</v>
      </c>
      <c r="D191" s="17">
        <v>3203.8936079999999</v>
      </c>
    </row>
    <row r="192" spans="1:4" x14ac:dyDescent="0.25">
      <c r="A192" s="15" t="s">
        <v>147</v>
      </c>
      <c r="B192" s="17">
        <v>52273.228670375996</v>
      </c>
      <c r="C192" s="17">
        <v>10975.693612470002</v>
      </c>
      <c r="D192" s="17">
        <v>63248.922282845997</v>
      </c>
    </row>
    <row r="193" spans="1:4" x14ac:dyDescent="0.25">
      <c r="A193" s="15"/>
      <c r="B193" s="17"/>
      <c r="C193" s="17"/>
      <c r="D193" s="17"/>
    </row>
    <row r="194" spans="1:4" x14ac:dyDescent="0.25">
      <c r="A194" s="15" t="s">
        <v>69</v>
      </c>
      <c r="B194" s="17"/>
      <c r="C194" s="17"/>
      <c r="D194" s="17"/>
    </row>
    <row r="195" spans="1:4" x14ac:dyDescent="0.25">
      <c r="A195" s="16" t="s">
        <v>99</v>
      </c>
      <c r="B195" s="17">
        <v>11072.096112000001</v>
      </c>
      <c r="C195" s="17">
        <v>796.16311199999996</v>
      </c>
      <c r="D195" s="17">
        <v>11868.259224000001</v>
      </c>
    </row>
    <row r="196" spans="1:4" x14ac:dyDescent="0.25">
      <c r="A196" s="16" t="s">
        <v>100</v>
      </c>
      <c r="B196" s="17">
        <v>2003.9470440000002</v>
      </c>
      <c r="C196" s="17">
        <v>276.80972200000002</v>
      </c>
      <c r="D196" s="17">
        <v>2280.7567660000004</v>
      </c>
    </row>
    <row r="197" spans="1:4" x14ac:dyDescent="0.25">
      <c r="A197" s="16" t="s">
        <v>91</v>
      </c>
      <c r="B197" s="17">
        <v>5347.856976</v>
      </c>
      <c r="C197" s="17">
        <v>-130.227766</v>
      </c>
      <c r="D197" s="17">
        <v>5217.6292100000001</v>
      </c>
    </row>
    <row r="198" spans="1:4" x14ac:dyDescent="0.25">
      <c r="A198" s="16" t="s">
        <v>97</v>
      </c>
      <c r="B198" s="17">
        <v>580.42564800000002</v>
      </c>
      <c r="C198" s="17">
        <v>-18.589303999999998</v>
      </c>
      <c r="D198" s="17">
        <v>561.83634400000005</v>
      </c>
    </row>
    <row r="199" spans="1:4" x14ac:dyDescent="0.25">
      <c r="A199" s="16" t="s">
        <v>102</v>
      </c>
      <c r="B199" s="17">
        <v>418.36861439999996</v>
      </c>
      <c r="C199" s="17">
        <v>13.257471599999999</v>
      </c>
      <c r="D199" s="17">
        <v>431.62608599999999</v>
      </c>
    </row>
    <row r="200" spans="1:4" x14ac:dyDescent="0.25">
      <c r="A200" s="16" t="s">
        <v>106</v>
      </c>
      <c r="B200" s="17">
        <v>3483.0732024000004</v>
      </c>
      <c r="C200" s="17">
        <v>447.48935760000001</v>
      </c>
      <c r="D200" s="17">
        <v>3930.5625600000003</v>
      </c>
    </row>
    <row r="201" spans="1:4" x14ac:dyDescent="0.25">
      <c r="A201" s="16" t="s">
        <v>107</v>
      </c>
      <c r="B201" s="17">
        <v>6471.6276240000007</v>
      </c>
      <c r="C201" s="17">
        <v>199.51381799999999</v>
      </c>
      <c r="D201" s="17">
        <v>6671.141442000001</v>
      </c>
    </row>
    <row r="202" spans="1:4" x14ac:dyDescent="0.25">
      <c r="A202" s="16" t="s">
        <v>108</v>
      </c>
      <c r="B202" s="17">
        <v>1660.0352075999999</v>
      </c>
      <c r="C202" s="17">
        <v>541.69689419999997</v>
      </c>
      <c r="D202" s="17">
        <v>2201.7321018000002</v>
      </c>
    </row>
    <row r="203" spans="1:4" x14ac:dyDescent="0.25">
      <c r="A203" s="16" t="s">
        <v>109</v>
      </c>
      <c r="B203" s="17">
        <v>515.16146880000008</v>
      </c>
      <c r="C203" s="17">
        <v>74.493463199999994</v>
      </c>
      <c r="D203" s="17">
        <v>589.65493200000003</v>
      </c>
    </row>
    <row r="204" spans="1:4" x14ac:dyDescent="0.25">
      <c r="A204" s="16" t="s">
        <v>93</v>
      </c>
      <c r="B204" s="17">
        <v>11169.022524000002</v>
      </c>
      <c r="C204" s="17">
        <v>818.99064999999996</v>
      </c>
      <c r="D204" s="17">
        <v>11988.013174000002</v>
      </c>
    </row>
    <row r="205" spans="1:4" x14ac:dyDescent="0.25">
      <c r="A205" s="16" t="s">
        <v>110</v>
      </c>
      <c r="B205" s="17">
        <v>5038.6732440000005</v>
      </c>
      <c r="C205" s="17">
        <v>10958.152786000001</v>
      </c>
      <c r="D205" s="17">
        <v>15996.82603</v>
      </c>
    </row>
    <row r="206" spans="1:4" x14ac:dyDescent="0.25">
      <c r="A206" s="16" t="s">
        <v>111</v>
      </c>
      <c r="B206" s="17">
        <v>873.5413896</v>
      </c>
      <c r="C206" s="17">
        <v>195.36779759999999</v>
      </c>
      <c r="D206" s="17">
        <v>1068.9091871999999</v>
      </c>
    </row>
    <row r="207" spans="1:4" x14ac:dyDescent="0.25">
      <c r="A207" s="16" t="s">
        <v>15</v>
      </c>
      <c r="B207" s="17">
        <v>3768.6311604480002</v>
      </c>
      <c r="C207" s="17">
        <v>168.13108222999998</v>
      </c>
      <c r="D207" s="17">
        <v>3936.7622426780003</v>
      </c>
    </row>
    <row r="208" spans="1:4" x14ac:dyDescent="0.25">
      <c r="A208" s="16" t="s">
        <v>16</v>
      </c>
      <c r="B208" s="17">
        <v>4763.7214680000006</v>
      </c>
      <c r="C208" s="17">
        <v>383.13305400000002</v>
      </c>
      <c r="D208" s="17">
        <v>5146.8545220000005</v>
      </c>
    </row>
    <row r="209" spans="1:4" x14ac:dyDescent="0.25">
      <c r="A209" s="16" t="s">
        <v>17</v>
      </c>
      <c r="B209" s="17">
        <v>7807.8402468000004</v>
      </c>
      <c r="C209" s="17">
        <v>1060.502463</v>
      </c>
      <c r="D209" s="17">
        <v>8868.3427098000011</v>
      </c>
    </row>
    <row r="210" spans="1:4" x14ac:dyDescent="0.25">
      <c r="A210" s="16" t="s">
        <v>18</v>
      </c>
      <c r="B210" s="17">
        <v>3589.1659320000003</v>
      </c>
      <c r="C210" s="17">
        <v>69.441687999999999</v>
      </c>
      <c r="D210" s="17">
        <v>3658.6076200000002</v>
      </c>
    </row>
    <row r="211" spans="1:4" x14ac:dyDescent="0.25">
      <c r="A211" s="16" t="s">
        <v>19</v>
      </c>
      <c r="B211" s="17">
        <v>4027.270896</v>
      </c>
      <c r="C211" s="17">
        <v>422.65481599999998</v>
      </c>
      <c r="D211" s="17">
        <v>4449.9257120000002</v>
      </c>
    </row>
    <row r="212" spans="1:4" x14ac:dyDescent="0.25">
      <c r="A212" s="16" t="s">
        <v>20</v>
      </c>
      <c r="B212" s="17">
        <v>0</v>
      </c>
      <c r="C212" s="17">
        <v>0</v>
      </c>
      <c r="D212" s="17">
        <v>0</v>
      </c>
    </row>
    <row r="213" spans="1:4" x14ac:dyDescent="0.25">
      <c r="A213" s="16" t="s">
        <v>21</v>
      </c>
      <c r="B213" s="17">
        <v>1402.1251200000002</v>
      </c>
      <c r="C213" s="17">
        <v>99.014426</v>
      </c>
      <c r="D213" s="17">
        <v>1501.1395460000001</v>
      </c>
    </row>
    <row r="214" spans="1:4" x14ac:dyDescent="0.25">
      <c r="A214" s="16" t="s">
        <v>11</v>
      </c>
      <c r="B214" s="17">
        <v>1491.3582684000003</v>
      </c>
      <c r="C214" s="17">
        <v>30.755856300000001</v>
      </c>
      <c r="D214" s="17">
        <v>1522.1141247000003</v>
      </c>
    </row>
    <row r="215" spans="1:4" x14ac:dyDescent="0.25">
      <c r="A215" s="16" t="s">
        <v>22</v>
      </c>
      <c r="B215" s="17">
        <v>0</v>
      </c>
      <c r="C215" s="17">
        <v>0</v>
      </c>
      <c r="D215" s="17">
        <v>0</v>
      </c>
    </row>
    <row r="216" spans="1:4" x14ac:dyDescent="0.25">
      <c r="A216" s="16" t="s">
        <v>23</v>
      </c>
      <c r="B216" s="17">
        <v>1410.4343220000001</v>
      </c>
      <c r="C216" s="17">
        <v>68.747093000000007</v>
      </c>
      <c r="D216" s="17">
        <v>1479.1814150000002</v>
      </c>
    </row>
    <row r="217" spans="1:4" x14ac:dyDescent="0.25">
      <c r="A217" s="16" t="s">
        <v>24</v>
      </c>
      <c r="B217" s="17">
        <v>0</v>
      </c>
      <c r="C217" s="17">
        <v>0</v>
      </c>
      <c r="D217" s="17">
        <v>0</v>
      </c>
    </row>
    <row r="218" spans="1:4" x14ac:dyDescent="0.25">
      <c r="A218" s="16" t="s">
        <v>25</v>
      </c>
      <c r="B218" s="17">
        <v>694.65943800000002</v>
      </c>
      <c r="C218" s="17">
        <v>97.346157000000005</v>
      </c>
      <c r="D218" s="17">
        <v>792.00559500000008</v>
      </c>
    </row>
    <row r="219" spans="1:4" x14ac:dyDescent="0.25">
      <c r="A219" s="16" t="s">
        <v>26</v>
      </c>
      <c r="B219" s="17">
        <v>0</v>
      </c>
      <c r="C219" s="17">
        <v>0</v>
      </c>
      <c r="D219" s="17">
        <v>0</v>
      </c>
    </row>
    <row r="220" spans="1:4" x14ac:dyDescent="0.25">
      <c r="A220" s="16" t="s">
        <v>27</v>
      </c>
      <c r="B220" s="17">
        <v>0</v>
      </c>
      <c r="C220" s="17">
        <v>0</v>
      </c>
      <c r="D220" s="17">
        <v>0</v>
      </c>
    </row>
    <row r="221" spans="1:4" x14ac:dyDescent="0.25">
      <c r="A221" s="16" t="s">
        <v>28</v>
      </c>
      <c r="B221" s="17">
        <v>0</v>
      </c>
      <c r="C221" s="17">
        <v>0</v>
      </c>
      <c r="D221" s="17">
        <v>0</v>
      </c>
    </row>
    <row r="222" spans="1:4" x14ac:dyDescent="0.25">
      <c r="A222" s="16" t="s">
        <v>201</v>
      </c>
      <c r="B222" s="17">
        <v>4554.6091470000001</v>
      </c>
      <c r="C222" s="17">
        <v>474.50927100000001</v>
      </c>
      <c r="D222" s="17">
        <v>5029.118418</v>
      </c>
    </row>
    <row r="223" spans="1:4" x14ac:dyDescent="0.25">
      <c r="A223" s="15" t="s">
        <v>148</v>
      </c>
      <c r="B223" s="17">
        <v>82143.64505344801</v>
      </c>
      <c r="C223" s="17">
        <v>17047.353908730001</v>
      </c>
      <c r="D223" s="17">
        <v>99190.998962177982</v>
      </c>
    </row>
    <row r="224" spans="1:4" x14ac:dyDescent="0.25">
      <c r="A224" s="15"/>
      <c r="B224" s="17"/>
      <c r="C224" s="17"/>
      <c r="D224" s="17"/>
    </row>
    <row r="225" spans="1:4" x14ac:dyDescent="0.25">
      <c r="A225" s="15" t="s">
        <v>76</v>
      </c>
      <c r="B225" s="17"/>
      <c r="C225" s="17"/>
      <c r="D225" s="17"/>
    </row>
    <row r="226" spans="1:4" x14ac:dyDescent="0.25">
      <c r="A226" s="16" t="s">
        <v>99</v>
      </c>
      <c r="B226" s="17">
        <v>22395.830771999998</v>
      </c>
      <c r="C226" s="17">
        <v>1608.6857400000001</v>
      </c>
      <c r="D226" s="17">
        <v>24004.516511999998</v>
      </c>
    </row>
    <row r="227" spans="1:4" x14ac:dyDescent="0.25">
      <c r="A227" s="16" t="s">
        <v>100</v>
      </c>
      <c r="B227" s="17">
        <v>4053.4383389999998</v>
      </c>
      <c r="C227" s="17">
        <v>559.30731500000002</v>
      </c>
      <c r="D227" s="17">
        <v>4612.7456539999994</v>
      </c>
    </row>
    <row r="228" spans="1:4" x14ac:dyDescent="0.25">
      <c r="A228" s="16" t="s">
        <v>91</v>
      </c>
      <c r="B228" s="17">
        <v>10817.256155999999</v>
      </c>
      <c r="C228" s="17">
        <v>-263.13144499999999</v>
      </c>
      <c r="D228" s="17">
        <v>10554.124710999999</v>
      </c>
    </row>
    <row r="229" spans="1:4" x14ac:dyDescent="0.25">
      <c r="A229" s="16" t="s">
        <v>97</v>
      </c>
      <c r="B229" s="17">
        <v>1174.042788</v>
      </c>
      <c r="C229" s="17">
        <v>-37.560580000000002</v>
      </c>
      <c r="D229" s="17">
        <v>1136.4822079999999</v>
      </c>
    </row>
    <row r="230" spans="1:4" x14ac:dyDescent="0.25">
      <c r="A230" s="16" t="s">
        <v>108</v>
      </c>
      <c r="B230" s="17">
        <v>3357.7984880999993</v>
      </c>
      <c r="C230" s="17">
        <v>1094.5245465</v>
      </c>
      <c r="D230" s="17">
        <v>4452.3230346</v>
      </c>
    </row>
    <row r="231" spans="1:4" x14ac:dyDescent="0.25">
      <c r="A231" s="16" t="s">
        <v>110</v>
      </c>
      <c r="B231" s="17">
        <v>10191.861789</v>
      </c>
      <c r="C231" s="17">
        <v>22141.473095000001</v>
      </c>
      <c r="D231" s="17">
        <v>32333.334884000004</v>
      </c>
    </row>
    <row r="232" spans="1:4" x14ac:dyDescent="0.25">
      <c r="A232" s="16" t="s">
        <v>15</v>
      </c>
      <c r="B232" s="17">
        <v>7622.9130290879993</v>
      </c>
      <c r="C232" s="17">
        <v>339.71691272499999</v>
      </c>
      <c r="D232" s="17">
        <v>7962.6299418129993</v>
      </c>
    </row>
    <row r="233" spans="1:4" x14ac:dyDescent="0.25">
      <c r="A233" s="16" t="s">
        <v>18</v>
      </c>
      <c r="B233" s="17">
        <v>7259.9038169999994</v>
      </c>
      <c r="C233" s="17">
        <v>140.31026</v>
      </c>
      <c r="D233" s="17">
        <v>7400.2140769999996</v>
      </c>
    </row>
    <row r="234" spans="1:4" x14ac:dyDescent="0.25">
      <c r="A234" s="16" t="s">
        <v>19</v>
      </c>
      <c r="B234" s="17">
        <v>8146.0706759999994</v>
      </c>
      <c r="C234" s="17">
        <v>853.99432000000002</v>
      </c>
      <c r="D234" s="17">
        <v>9000.0649959999992</v>
      </c>
    </row>
    <row r="235" spans="1:4" x14ac:dyDescent="0.25">
      <c r="A235" s="16" t="s">
        <v>21</v>
      </c>
      <c r="B235" s="17">
        <v>2836.11672</v>
      </c>
      <c r="C235" s="17">
        <v>200.06339500000001</v>
      </c>
      <c r="D235" s="17">
        <v>3036.1801150000001</v>
      </c>
    </row>
    <row r="236" spans="1:4" x14ac:dyDescent="0.25">
      <c r="A236" s="16" t="s">
        <v>22</v>
      </c>
      <c r="B236" s="17">
        <v>0</v>
      </c>
      <c r="C236" s="17">
        <v>0</v>
      </c>
      <c r="D236" s="17">
        <v>0</v>
      </c>
    </row>
    <row r="237" spans="1:4" x14ac:dyDescent="0.25">
      <c r="A237" s="16" t="s">
        <v>27</v>
      </c>
      <c r="B237" s="17">
        <v>0</v>
      </c>
      <c r="C237" s="17">
        <v>0</v>
      </c>
      <c r="D237" s="17">
        <v>0</v>
      </c>
    </row>
    <row r="238" spans="1:4" x14ac:dyDescent="0.25">
      <c r="A238" s="16" t="s">
        <v>28</v>
      </c>
      <c r="B238" s="17">
        <v>0</v>
      </c>
      <c r="C238" s="17">
        <v>0</v>
      </c>
      <c r="D238" s="17">
        <v>0</v>
      </c>
    </row>
    <row r="239" spans="1:4" x14ac:dyDescent="0.25">
      <c r="A239" s="15" t="s">
        <v>161</v>
      </c>
      <c r="B239" s="17">
        <v>77855.232574188005</v>
      </c>
      <c r="C239" s="17">
        <v>26637.383559225003</v>
      </c>
      <c r="D239" s="17">
        <v>104492.61613341299</v>
      </c>
    </row>
    <row r="240" spans="1:4" x14ac:dyDescent="0.25">
      <c r="A240" s="15"/>
      <c r="B240" s="17"/>
      <c r="C240" s="17"/>
      <c r="D240" s="17"/>
    </row>
    <row r="241" spans="1:4" x14ac:dyDescent="0.25">
      <c r="A241" s="15" t="s">
        <v>79</v>
      </c>
      <c r="B241" s="17"/>
      <c r="C241" s="17"/>
      <c r="D241" s="17"/>
    </row>
    <row r="242" spans="1:4" x14ac:dyDescent="0.25">
      <c r="A242" s="16" t="s">
        <v>16</v>
      </c>
      <c r="B242" s="17">
        <v>0</v>
      </c>
      <c r="C242" s="17">
        <v>0</v>
      </c>
      <c r="D242" s="17">
        <v>0</v>
      </c>
    </row>
    <row r="243" spans="1:4" x14ac:dyDescent="0.25">
      <c r="A243" s="16" t="s">
        <v>24</v>
      </c>
      <c r="B243" s="17">
        <v>0</v>
      </c>
      <c r="C243" s="17">
        <v>0</v>
      </c>
      <c r="D243" s="17">
        <v>0</v>
      </c>
    </row>
    <row r="244" spans="1:4" x14ac:dyDescent="0.25">
      <c r="A244" s="16" t="s">
        <v>201</v>
      </c>
      <c r="B244" s="17">
        <v>0</v>
      </c>
      <c r="C244" s="17">
        <v>0</v>
      </c>
      <c r="D244" s="17">
        <v>0</v>
      </c>
    </row>
    <row r="245" spans="1:4" x14ac:dyDescent="0.25">
      <c r="A245" s="15" t="s">
        <v>168</v>
      </c>
      <c r="B245" s="17">
        <v>0</v>
      </c>
      <c r="C245" s="17">
        <v>0</v>
      </c>
      <c r="D245" s="17">
        <v>0</v>
      </c>
    </row>
    <row r="246" spans="1:4" x14ac:dyDescent="0.25">
      <c r="A246" s="15"/>
      <c r="B246" s="17"/>
      <c r="C246" s="17"/>
      <c r="D246" s="17"/>
    </row>
    <row r="247" spans="1:4" x14ac:dyDescent="0.25">
      <c r="A247" s="15" t="s">
        <v>95</v>
      </c>
      <c r="B247" s="17"/>
      <c r="C247" s="17"/>
      <c r="D247" s="17"/>
    </row>
    <row r="248" spans="1:4" x14ac:dyDescent="0.25">
      <c r="A248" s="16" t="s">
        <v>111</v>
      </c>
      <c r="B248" s="17">
        <v>0</v>
      </c>
      <c r="C248" s="17">
        <v>0</v>
      </c>
      <c r="D248" s="17">
        <v>0</v>
      </c>
    </row>
    <row r="249" spans="1:4" x14ac:dyDescent="0.25">
      <c r="A249" s="16" t="s">
        <v>26</v>
      </c>
      <c r="B249" s="17">
        <v>0</v>
      </c>
      <c r="C249" s="17">
        <v>0</v>
      </c>
      <c r="D249" s="17">
        <v>0</v>
      </c>
    </row>
    <row r="250" spans="1:4" x14ac:dyDescent="0.25">
      <c r="A250" s="15" t="s">
        <v>173</v>
      </c>
      <c r="B250" s="17">
        <v>0</v>
      </c>
      <c r="C250" s="17">
        <v>0</v>
      </c>
      <c r="D250" s="17">
        <v>0</v>
      </c>
    </row>
    <row r="251" spans="1:4" x14ac:dyDescent="0.25">
      <c r="A251" s="15"/>
      <c r="B251" s="17"/>
      <c r="C251" s="17"/>
      <c r="D251" s="17"/>
    </row>
    <row r="252" spans="1:4" x14ac:dyDescent="0.25">
      <c r="A252" s="15" t="s">
        <v>104</v>
      </c>
      <c r="B252" s="17"/>
      <c r="C252" s="17"/>
      <c r="D252" s="17"/>
    </row>
    <row r="253" spans="1:4" x14ac:dyDescent="0.25">
      <c r="A253" s="16" t="s">
        <v>106</v>
      </c>
      <c r="B253" s="17">
        <v>1477.6674192</v>
      </c>
      <c r="C253" s="17">
        <v>193.0947228</v>
      </c>
      <c r="D253" s="17">
        <v>1670.762142</v>
      </c>
    </row>
    <row r="254" spans="1:4" x14ac:dyDescent="0.25">
      <c r="A254" s="16" t="s">
        <v>109</v>
      </c>
      <c r="B254" s="17">
        <v>218.5533504</v>
      </c>
      <c r="C254" s="17">
        <v>32.144439599999998</v>
      </c>
      <c r="D254" s="17">
        <v>250.69779</v>
      </c>
    </row>
    <row r="255" spans="1:4" x14ac:dyDescent="0.25">
      <c r="A255" s="15" t="s">
        <v>171</v>
      </c>
      <c r="B255" s="17">
        <v>1696.2207696</v>
      </c>
      <c r="C255" s="17">
        <v>225.2391624</v>
      </c>
      <c r="D255" s="17">
        <v>1921.459932</v>
      </c>
    </row>
    <row r="256" spans="1:4" x14ac:dyDescent="0.25">
      <c r="A256" s="15"/>
      <c r="B256" s="17"/>
      <c r="C256" s="17"/>
      <c r="D256" s="17"/>
    </row>
    <row r="257" spans="1:4" x14ac:dyDescent="0.25">
      <c r="A257" s="15" t="s">
        <v>81</v>
      </c>
      <c r="B257" s="17"/>
      <c r="C257" s="17"/>
      <c r="D257" s="17"/>
    </row>
    <row r="258" spans="1:4" x14ac:dyDescent="0.25">
      <c r="A258" s="16" t="s">
        <v>17</v>
      </c>
      <c r="B258" s="17">
        <v>10386.879886800001</v>
      </c>
      <c r="C258" s="17">
        <v>1468.2769857000001</v>
      </c>
      <c r="D258" s="17">
        <v>11855.156872500002</v>
      </c>
    </row>
    <row r="259" spans="1:4" x14ac:dyDescent="0.25">
      <c r="A259" s="16" t="s">
        <v>11</v>
      </c>
      <c r="B259" s="17">
        <v>2124.0557156</v>
      </c>
      <c r="C259" s="17">
        <v>44.448532050000004</v>
      </c>
      <c r="D259" s="17">
        <v>2168.5042476499998</v>
      </c>
    </row>
    <row r="260" spans="1:4" x14ac:dyDescent="0.25">
      <c r="A260" s="16" t="s">
        <v>25</v>
      </c>
      <c r="B260" s="17">
        <v>989.36344199999996</v>
      </c>
      <c r="C260" s="17">
        <v>140.68519950000001</v>
      </c>
      <c r="D260" s="17">
        <v>1130.0486415</v>
      </c>
    </row>
    <row r="261" spans="1:4" x14ac:dyDescent="0.25">
      <c r="A261" s="15" t="s">
        <v>149</v>
      </c>
      <c r="B261" s="17">
        <v>13500.299044400001</v>
      </c>
      <c r="C261" s="17">
        <v>1653.4107172500001</v>
      </c>
      <c r="D261" s="17">
        <v>15153.709761650001</v>
      </c>
    </row>
    <row r="262" spans="1:4" x14ac:dyDescent="0.25">
      <c r="A262" s="15"/>
      <c r="B262" s="17"/>
      <c r="C262" s="17"/>
      <c r="D262" s="17"/>
    </row>
    <row r="263" spans="1:4" x14ac:dyDescent="0.25">
      <c r="A263" s="15" t="s">
        <v>70</v>
      </c>
      <c r="B263" s="17"/>
      <c r="C263" s="17"/>
      <c r="D263" s="17"/>
    </row>
    <row r="264" spans="1:4" x14ac:dyDescent="0.25">
      <c r="A264" s="16" t="s">
        <v>99</v>
      </c>
      <c r="B264" s="17">
        <v>42095.956321999998</v>
      </c>
      <c r="C264" s="17">
        <v>3075.5890080000004</v>
      </c>
      <c r="D264" s="17">
        <v>45171.545330000001</v>
      </c>
    </row>
    <row r="265" spans="1:4" x14ac:dyDescent="0.25">
      <c r="A265" s="16" t="s">
        <v>100</v>
      </c>
      <c r="B265" s="17">
        <v>7641.0237059999999</v>
      </c>
      <c r="C265" s="17">
        <v>1069.3197480000001</v>
      </c>
      <c r="D265" s="17">
        <v>8710.3434539999998</v>
      </c>
    </row>
    <row r="266" spans="1:4" x14ac:dyDescent="0.25">
      <c r="A266" s="16" t="s">
        <v>91</v>
      </c>
      <c r="B266" s="17">
        <v>20398.65194</v>
      </c>
      <c r="C266" s="17">
        <v>-503.07164400000005</v>
      </c>
      <c r="D266" s="17">
        <v>19895.580296</v>
      </c>
    </row>
    <row r="267" spans="1:4" x14ac:dyDescent="0.25">
      <c r="A267" s="16" t="s">
        <v>97</v>
      </c>
      <c r="B267" s="17">
        <v>2107.3356020000001</v>
      </c>
      <c r="C267" s="17">
        <v>-71.810736000000006</v>
      </c>
      <c r="D267" s="17">
        <v>2035.5248660000002</v>
      </c>
    </row>
    <row r="268" spans="1:4" x14ac:dyDescent="0.25">
      <c r="A268" s="16" t="s">
        <v>102</v>
      </c>
      <c r="B268" s="17">
        <v>1558.1608055999998</v>
      </c>
      <c r="C268" s="17">
        <v>51.213794399999998</v>
      </c>
      <c r="D268" s="17">
        <v>1609.3745999999999</v>
      </c>
    </row>
    <row r="269" spans="1:4" x14ac:dyDescent="0.25">
      <c r="A269" s="16" t="s">
        <v>107</v>
      </c>
      <c r="B269" s="17">
        <v>24505.288301000001</v>
      </c>
      <c r="C269" s="17">
        <v>770.72461200000009</v>
      </c>
      <c r="D269" s="17">
        <v>25276.012913000002</v>
      </c>
    </row>
    <row r="270" spans="1:4" x14ac:dyDescent="0.25">
      <c r="A270" s="16" t="s">
        <v>108</v>
      </c>
      <c r="B270" s="17">
        <v>6306.9176610999993</v>
      </c>
      <c r="C270" s="17">
        <v>2092.5825227999999</v>
      </c>
      <c r="D270" s="17">
        <v>8399.5001838999997</v>
      </c>
    </row>
    <row r="271" spans="1:4" x14ac:dyDescent="0.25">
      <c r="A271" s="16" t="s">
        <v>93</v>
      </c>
      <c r="B271" s="17">
        <v>42292.932128</v>
      </c>
      <c r="C271" s="17">
        <v>3163.7721000000001</v>
      </c>
      <c r="D271" s="17">
        <v>45456.704228000002</v>
      </c>
    </row>
    <row r="272" spans="1:4" x14ac:dyDescent="0.25">
      <c r="A272" s="16" t="s">
        <v>110</v>
      </c>
      <c r="B272" s="17">
        <v>19169.901911000001</v>
      </c>
      <c r="C272" s="17">
        <v>42331.494324000007</v>
      </c>
      <c r="D272" s="17">
        <v>61501.396235000007</v>
      </c>
    </row>
    <row r="273" spans="1:4" x14ac:dyDescent="0.25">
      <c r="A273" s="16" t="s">
        <v>111</v>
      </c>
      <c r="B273" s="17">
        <v>3336.0999161999994</v>
      </c>
      <c r="C273" s="17">
        <v>754.70847839999999</v>
      </c>
      <c r="D273" s="17">
        <v>4090.8083945999992</v>
      </c>
    </row>
    <row r="274" spans="1:4" x14ac:dyDescent="0.25">
      <c r="A274" s="16" t="s">
        <v>15</v>
      </c>
      <c r="B274" s="17">
        <v>14273.808676198998</v>
      </c>
      <c r="C274" s="17">
        <v>649.49267381999994</v>
      </c>
      <c r="D274" s="17">
        <v>14923.301350018997</v>
      </c>
    </row>
    <row r="275" spans="1:4" x14ac:dyDescent="0.25">
      <c r="A275" s="16" t="s">
        <v>16</v>
      </c>
      <c r="B275" s="17">
        <v>18118.336649999997</v>
      </c>
      <c r="C275" s="17">
        <v>1480.0482360000001</v>
      </c>
      <c r="D275" s="17">
        <v>19598.384885999996</v>
      </c>
    </row>
    <row r="276" spans="1:4" x14ac:dyDescent="0.25">
      <c r="A276" s="16" t="s">
        <v>17</v>
      </c>
      <c r="B276" s="17">
        <v>29747.5616448</v>
      </c>
      <c r="C276" s="17">
        <v>4096.7355420000004</v>
      </c>
      <c r="D276" s="17">
        <v>33844.297186800002</v>
      </c>
    </row>
    <row r="277" spans="1:4" x14ac:dyDescent="0.25">
      <c r="A277" s="16" t="s">
        <v>18</v>
      </c>
      <c r="B277" s="17">
        <v>13529.911296</v>
      </c>
      <c r="C277" s="17">
        <v>268.25419200000005</v>
      </c>
      <c r="D277" s="17">
        <v>13798.165488000001</v>
      </c>
    </row>
    <row r="278" spans="1:4" x14ac:dyDescent="0.25">
      <c r="A278" s="16" t="s">
        <v>19</v>
      </c>
      <c r="B278" s="17">
        <v>15346.342883999998</v>
      </c>
      <c r="C278" s="17">
        <v>1632.721344</v>
      </c>
      <c r="D278" s="17">
        <v>16979.064227999999</v>
      </c>
    </row>
    <row r="279" spans="1:4" x14ac:dyDescent="0.25">
      <c r="A279" s="16" t="s">
        <v>21</v>
      </c>
      <c r="B279" s="17">
        <v>5342.9464799999996</v>
      </c>
      <c r="C279" s="17">
        <v>382.49408400000004</v>
      </c>
      <c r="D279" s="17">
        <v>5725.4405639999995</v>
      </c>
    </row>
    <row r="280" spans="1:4" x14ac:dyDescent="0.25">
      <c r="A280" s="16" t="s">
        <v>11</v>
      </c>
      <c r="B280" s="17">
        <v>5682.6643302000002</v>
      </c>
      <c r="C280" s="17">
        <v>118.81029420000002</v>
      </c>
      <c r="D280" s="17">
        <v>5801.4746243999998</v>
      </c>
    </row>
    <row r="281" spans="1:4" x14ac:dyDescent="0.25">
      <c r="A281" s="16" t="s">
        <v>22</v>
      </c>
      <c r="B281" s="17">
        <v>0</v>
      </c>
      <c r="C281" s="17">
        <v>0</v>
      </c>
      <c r="D281" s="17">
        <v>0</v>
      </c>
    </row>
    <row r="282" spans="1:4" x14ac:dyDescent="0.25">
      <c r="A282" s="16" t="s">
        <v>23</v>
      </c>
      <c r="B282" s="17">
        <v>5374.6095754999997</v>
      </c>
      <c r="C282" s="17">
        <v>265.57096200000001</v>
      </c>
      <c r="D282" s="17">
        <v>5640.1805374999994</v>
      </c>
    </row>
    <row r="283" spans="1:4" x14ac:dyDescent="0.25">
      <c r="A283" s="16" t="s">
        <v>24</v>
      </c>
      <c r="B283" s="17">
        <v>0</v>
      </c>
      <c r="C283" s="17">
        <v>0</v>
      </c>
      <c r="D283" s="17">
        <v>0</v>
      </c>
    </row>
    <row r="284" spans="1:4" x14ac:dyDescent="0.25">
      <c r="A284" s="16" t="s">
        <v>25</v>
      </c>
      <c r="B284" s="17">
        <v>2647.0734644999998</v>
      </c>
      <c r="C284" s="17">
        <v>376.04953800000004</v>
      </c>
      <c r="D284" s="17">
        <v>3023.1230025</v>
      </c>
    </row>
    <row r="285" spans="1:4" x14ac:dyDescent="0.25">
      <c r="A285" s="16" t="s">
        <v>26</v>
      </c>
      <c r="B285" s="17">
        <v>0</v>
      </c>
      <c r="C285" s="17">
        <v>0</v>
      </c>
      <c r="D285" s="17">
        <v>0</v>
      </c>
    </row>
    <row r="286" spans="1:4" x14ac:dyDescent="0.25">
      <c r="A286" s="16" t="s">
        <v>27</v>
      </c>
      <c r="B286" s="17">
        <v>0</v>
      </c>
      <c r="C286" s="17">
        <v>0</v>
      </c>
      <c r="D286" s="17">
        <v>0</v>
      </c>
    </row>
    <row r="287" spans="1:4" x14ac:dyDescent="0.25">
      <c r="A287" s="16" t="s">
        <v>28</v>
      </c>
      <c r="B287" s="17">
        <v>0</v>
      </c>
      <c r="C287" s="17">
        <v>0</v>
      </c>
      <c r="D287" s="17">
        <v>0</v>
      </c>
    </row>
    <row r="288" spans="1:4" x14ac:dyDescent="0.25">
      <c r="A288" s="15" t="s">
        <v>150</v>
      </c>
      <c r="B288" s="17">
        <v>279475.52329409902</v>
      </c>
      <c r="C288" s="17">
        <v>62004.69907362001</v>
      </c>
      <c r="D288" s="17">
        <v>341480.22236771905</v>
      </c>
    </row>
    <row r="289" spans="1:4" x14ac:dyDescent="0.25">
      <c r="A289" s="15"/>
      <c r="B289" s="17"/>
      <c r="C289" s="17"/>
      <c r="D289" s="17"/>
    </row>
    <row r="290" spans="1:4" x14ac:dyDescent="0.25">
      <c r="A290" s="15" t="s">
        <v>103</v>
      </c>
      <c r="B290" s="17"/>
      <c r="C290" s="17"/>
      <c r="D290" s="17"/>
    </row>
    <row r="291" spans="1:4" x14ac:dyDescent="0.25">
      <c r="A291" s="16" t="s">
        <v>106</v>
      </c>
      <c r="B291" s="17">
        <v>17995.878212399999</v>
      </c>
      <c r="C291" s="17">
        <v>2356.9816164000003</v>
      </c>
      <c r="D291" s="17">
        <v>20352.859828799999</v>
      </c>
    </row>
    <row r="292" spans="1:4" x14ac:dyDescent="0.25">
      <c r="A292" s="16" t="s">
        <v>108</v>
      </c>
      <c r="B292" s="17">
        <v>17.260874399999999</v>
      </c>
      <c r="C292" s="17">
        <v>0</v>
      </c>
      <c r="D292" s="17">
        <v>17.260874399999999</v>
      </c>
    </row>
    <row r="293" spans="1:4" x14ac:dyDescent="0.25">
      <c r="A293" s="16" t="s">
        <v>109</v>
      </c>
      <c r="B293" s="17">
        <v>2661.6675888</v>
      </c>
      <c r="C293" s="17">
        <v>392.36625479999998</v>
      </c>
      <c r="D293" s="17">
        <v>3054.0338436000002</v>
      </c>
    </row>
    <row r="294" spans="1:4" x14ac:dyDescent="0.25">
      <c r="A294" s="16" t="s">
        <v>201</v>
      </c>
      <c r="B294" s="17">
        <v>23532.147259500001</v>
      </c>
      <c r="C294" s="17">
        <v>2499.2988315000002</v>
      </c>
      <c r="D294" s="17">
        <v>26031.446091000002</v>
      </c>
    </row>
    <row r="295" spans="1:4" x14ac:dyDescent="0.25">
      <c r="A295" s="15" t="s">
        <v>165</v>
      </c>
      <c r="B295" s="17">
        <v>44206.953935099998</v>
      </c>
      <c r="C295" s="17">
        <v>5248.6467027000008</v>
      </c>
      <c r="D295" s="17">
        <v>49455.600637800002</v>
      </c>
    </row>
    <row r="296" spans="1:4" x14ac:dyDescent="0.25">
      <c r="A296" s="15"/>
      <c r="B296" s="17"/>
      <c r="C296" s="17"/>
      <c r="D296" s="17"/>
    </row>
    <row r="297" spans="1:4" x14ac:dyDescent="0.25">
      <c r="A297" s="15" t="s">
        <v>82</v>
      </c>
      <c r="B297" s="17"/>
      <c r="C297" s="17"/>
      <c r="D297" s="17"/>
    </row>
    <row r="298" spans="1:4" x14ac:dyDescent="0.25">
      <c r="A298" s="16" t="s">
        <v>93</v>
      </c>
      <c r="B298" s="17">
        <v>3976.8489289999998</v>
      </c>
      <c r="C298" s="17">
        <v>302.91435000000001</v>
      </c>
      <c r="D298" s="17">
        <v>4279.7632789999998</v>
      </c>
    </row>
    <row r="299" spans="1:4" x14ac:dyDescent="0.25">
      <c r="A299" s="16" t="s">
        <v>17</v>
      </c>
      <c r="B299" s="17">
        <v>2762.9697582000003</v>
      </c>
      <c r="C299" s="17">
        <v>392.24063699999999</v>
      </c>
      <c r="D299" s="17">
        <v>3155.2103952000002</v>
      </c>
    </row>
    <row r="300" spans="1:4" x14ac:dyDescent="0.25">
      <c r="A300" s="16" t="s">
        <v>23</v>
      </c>
      <c r="B300" s="17">
        <v>502.20009949999996</v>
      </c>
      <c r="C300" s="17">
        <v>25.427007</v>
      </c>
      <c r="D300" s="17">
        <v>527.62710649999997</v>
      </c>
    </row>
    <row r="301" spans="1:4" x14ac:dyDescent="0.25">
      <c r="A301" s="15" t="s">
        <v>158</v>
      </c>
      <c r="B301" s="17">
        <v>7242.0187867000004</v>
      </c>
      <c r="C301" s="17">
        <v>720.58199400000001</v>
      </c>
      <c r="D301" s="17">
        <v>7962.6007807000005</v>
      </c>
    </row>
    <row r="302" spans="1:4" x14ac:dyDescent="0.25">
      <c r="A302" s="15"/>
      <c r="B302" s="17"/>
      <c r="C302" s="17"/>
      <c r="D302" s="17"/>
    </row>
    <row r="303" spans="1:4" x14ac:dyDescent="0.25">
      <c r="A303" s="15" t="s">
        <v>86</v>
      </c>
      <c r="B303" s="17"/>
      <c r="C303" s="17"/>
      <c r="D303" s="17"/>
    </row>
    <row r="304" spans="1:4" x14ac:dyDescent="0.25">
      <c r="A304" s="16" t="s">
        <v>20</v>
      </c>
      <c r="B304" s="17">
        <v>0</v>
      </c>
      <c r="C304" s="17">
        <v>0</v>
      </c>
      <c r="D304" s="17">
        <v>0</v>
      </c>
    </row>
    <row r="305" spans="1:4" x14ac:dyDescent="0.25">
      <c r="A305" s="15" t="s">
        <v>176</v>
      </c>
      <c r="B305" s="17">
        <v>0</v>
      </c>
      <c r="C305" s="17">
        <v>0</v>
      </c>
      <c r="D305" s="17">
        <v>0</v>
      </c>
    </row>
    <row r="306" spans="1:4" x14ac:dyDescent="0.25">
      <c r="A306" s="15"/>
      <c r="B306" s="17"/>
      <c r="C306" s="17"/>
      <c r="D306" s="17"/>
    </row>
    <row r="307" spans="1:4" x14ac:dyDescent="0.25">
      <c r="A307" s="15" t="s">
        <v>92</v>
      </c>
      <c r="B307" s="17"/>
      <c r="C307" s="17"/>
      <c r="D307" s="17"/>
    </row>
    <row r="308" spans="1:4" x14ac:dyDescent="0.25">
      <c r="A308" s="16" t="s">
        <v>93</v>
      </c>
      <c r="B308" s="17">
        <v>86475.310753999991</v>
      </c>
      <c r="C308" s="17">
        <v>6619.2395000000006</v>
      </c>
      <c r="D308" s="17">
        <v>93094.550253999987</v>
      </c>
    </row>
    <row r="309" spans="1:4" x14ac:dyDescent="0.25">
      <c r="A309" s="16" t="s">
        <v>23</v>
      </c>
      <c r="B309" s="17">
        <v>16380.2713305</v>
      </c>
      <c r="C309" s="17">
        <v>833.44078500000001</v>
      </c>
      <c r="D309" s="17">
        <v>17213.712115499999</v>
      </c>
    </row>
    <row r="310" spans="1:4" x14ac:dyDescent="0.25">
      <c r="A310" s="15" t="s">
        <v>159</v>
      </c>
      <c r="B310" s="17">
        <v>102855.5820845</v>
      </c>
      <c r="C310" s="17">
        <v>7452.6802850000004</v>
      </c>
      <c r="D310" s="17">
        <v>110308.26236949998</v>
      </c>
    </row>
    <row r="311" spans="1:4" x14ac:dyDescent="0.25">
      <c r="A311" s="15"/>
      <c r="B311" s="17"/>
      <c r="C311" s="17"/>
      <c r="D311" s="17"/>
    </row>
    <row r="312" spans="1:4" x14ac:dyDescent="0.25">
      <c r="A312" s="15" t="s">
        <v>77</v>
      </c>
      <c r="B312" s="17"/>
      <c r="C312" s="17"/>
      <c r="D312" s="17"/>
    </row>
    <row r="313" spans="1:4" x14ac:dyDescent="0.25">
      <c r="A313" s="16" t="s">
        <v>99</v>
      </c>
      <c r="B313" s="17">
        <v>201059.19985199999</v>
      </c>
      <c r="C313" s="17">
        <v>14456.358972</v>
      </c>
      <c r="D313" s="17">
        <v>215515.55882399998</v>
      </c>
    </row>
    <row r="314" spans="1:4" x14ac:dyDescent="0.25">
      <c r="A314" s="16" t="s">
        <v>100</v>
      </c>
      <c r="B314" s="17">
        <v>36389.856548999996</v>
      </c>
      <c r="C314" s="17">
        <v>5026.1820070000003</v>
      </c>
      <c r="D314" s="17">
        <v>41416.038556</v>
      </c>
    </row>
    <row r="315" spans="1:4" x14ac:dyDescent="0.25">
      <c r="A315" s="16" t="s">
        <v>91</v>
      </c>
      <c r="B315" s="17">
        <v>97112.220995999989</v>
      </c>
      <c r="C315" s="17">
        <v>-2364.6151210000003</v>
      </c>
      <c r="D315" s="17">
        <v>94747.605874999994</v>
      </c>
    </row>
    <row r="316" spans="1:4" x14ac:dyDescent="0.25">
      <c r="A316" s="16" t="s">
        <v>97</v>
      </c>
      <c r="B316" s="17">
        <v>10540.002107999999</v>
      </c>
      <c r="C316" s="17">
        <v>-337.53592400000002</v>
      </c>
      <c r="D316" s="17">
        <v>10202.466183999999</v>
      </c>
    </row>
    <row r="317" spans="1:4" x14ac:dyDescent="0.25">
      <c r="A317" s="16" t="s">
        <v>108</v>
      </c>
      <c r="B317" s="17">
        <v>30144.730247099997</v>
      </c>
      <c r="C317" s="17">
        <v>9835.8799077000003</v>
      </c>
      <c r="D317" s="17">
        <v>39980.610154800001</v>
      </c>
    </row>
    <row r="318" spans="1:4" x14ac:dyDescent="0.25">
      <c r="A318" s="16" t="s">
        <v>110</v>
      </c>
      <c r="B318" s="17">
        <v>91497.725498999993</v>
      </c>
      <c r="C318" s="17">
        <v>198973.034491</v>
      </c>
      <c r="D318" s="17">
        <v>290470.75998999999</v>
      </c>
    </row>
    <row r="319" spans="1:4" x14ac:dyDescent="0.25">
      <c r="A319" s="16" t="s">
        <v>15</v>
      </c>
      <c r="B319" s="17">
        <v>68434.915845407988</v>
      </c>
      <c r="C319" s="17">
        <v>3052.8458835050001</v>
      </c>
      <c r="D319" s="17">
        <v>71487.761728912985</v>
      </c>
    </row>
    <row r="320" spans="1:4" x14ac:dyDescent="0.25">
      <c r="A320" s="16" t="s">
        <v>18</v>
      </c>
      <c r="B320" s="17">
        <v>65175.990446999996</v>
      </c>
      <c r="C320" s="17">
        <v>1260.8898280000001</v>
      </c>
      <c r="D320" s="17">
        <v>66436.880274999989</v>
      </c>
    </row>
    <row r="321" spans="1:4" x14ac:dyDescent="0.25">
      <c r="A321" s="16" t="s">
        <v>19</v>
      </c>
      <c r="B321" s="17">
        <v>73131.578315999999</v>
      </c>
      <c r="C321" s="17">
        <v>7674.3692959999989</v>
      </c>
      <c r="D321" s="17">
        <v>80805.947612000004</v>
      </c>
    </row>
    <row r="322" spans="1:4" x14ac:dyDescent="0.25">
      <c r="A322" s="16" t="s">
        <v>21</v>
      </c>
      <c r="B322" s="17">
        <v>25461.317519999997</v>
      </c>
      <c r="C322" s="17">
        <v>1797.857831</v>
      </c>
      <c r="D322" s="17">
        <v>27259.175350999998</v>
      </c>
    </row>
    <row r="323" spans="1:4" x14ac:dyDescent="0.25">
      <c r="A323" s="16" t="s">
        <v>22</v>
      </c>
      <c r="B323" s="17">
        <v>88538.02735199999</v>
      </c>
      <c r="C323" s="17">
        <v>11581.792189000002</v>
      </c>
      <c r="D323" s="17">
        <v>100119.81954099999</v>
      </c>
    </row>
    <row r="324" spans="1:4" x14ac:dyDescent="0.25">
      <c r="A324" s="16" t="s">
        <v>27</v>
      </c>
      <c r="B324" s="17">
        <v>153933.04607099999</v>
      </c>
      <c r="C324" s="17">
        <v>1805.0022759999999</v>
      </c>
      <c r="D324" s="17">
        <v>155738.04834699997</v>
      </c>
    </row>
    <row r="325" spans="1:4" x14ac:dyDescent="0.25">
      <c r="A325" s="16" t="s">
        <v>28</v>
      </c>
      <c r="B325" s="17">
        <v>11943.291720599998</v>
      </c>
      <c r="C325" s="17">
        <v>11206.603316700001</v>
      </c>
      <c r="D325" s="17">
        <v>23149.895037300001</v>
      </c>
    </row>
    <row r="326" spans="1:4" x14ac:dyDescent="0.25">
      <c r="A326" s="15" t="s">
        <v>162</v>
      </c>
      <c r="B326" s="17">
        <v>953361.90252310794</v>
      </c>
      <c r="C326" s="17">
        <v>263968.66495290503</v>
      </c>
      <c r="D326" s="17">
        <v>1217330.567476013</v>
      </c>
    </row>
    <row r="327" spans="1:4" x14ac:dyDescent="0.25">
      <c r="A327" s="15"/>
      <c r="B327" s="17"/>
      <c r="C327" s="17"/>
      <c r="D327" s="17"/>
    </row>
    <row r="328" spans="1:4" x14ac:dyDescent="0.25">
      <c r="A328" s="15" t="s">
        <v>83</v>
      </c>
      <c r="B328" s="17"/>
      <c r="C328" s="17"/>
      <c r="D328" s="17"/>
    </row>
    <row r="329" spans="1:4" x14ac:dyDescent="0.25">
      <c r="A329" s="16" t="s">
        <v>17</v>
      </c>
      <c r="B329" s="17">
        <v>54536.581117799993</v>
      </c>
      <c r="C329" s="17">
        <v>7815.7578779999994</v>
      </c>
      <c r="D329" s="17">
        <v>62352.338995799997</v>
      </c>
    </row>
    <row r="330" spans="1:4" x14ac:dyDescent="0.25">
      <c r="A330" s="15" t="s">
        <v>167</v>
      </c>
      <c r="B330" s="17">
        <v>54536.581117799993</v>
      </c>
      <c r="C330" s="17">
        <v>7815.7578779999994</v>
      </c>
      <c r="D330" s="17">
        <v>62352.338995799997</v>
      </c>
    </row>
    <row r="331" spans="1:4" x14ac:dyDescent="0.25">
      <c r="A331" s="15"/>
      <c r="B331" s="17"/>
      <c r="C331" s="17"/>
      <c r="D331" s="17"/>
    </row>
    <row r="332" spans="1:4" x14ac:dyDescent="0.25">
      <c r="A332" s="15" t="s">
        <v>80</v>
      </c>
      <c r="B332" s="17"/>
      <c r="C332" s="17"/>
      <c r="D332" s="17"/>
    </row>
    <row r="333" spans="1:4" x14ac:dyDescent="0.25">
      <c r="A333" s="16" t="s">
        <v>16</v>
      </c>
      <c r="B333" s="17">
        <v>30603.301552000001</v>
      </c>
      <c r="C333" s="17">
        <v>2416.887279</v>
      </c>
      <c r="D333" s="17">
        <v>33020.188830999999</v>
      </c>
    </row>
    <row r="334" spans="1:4" x14ac:dyDescent="0.25">
      <c r="A334" s="16" t="s">
        <v>24</v>
      </c>
      <c r="B334" s="17">
        <v>0</v>
      </c>
      <c r="C334" s="17">
        <v>0</v>
      </c>
      <c r="D334" s="17">
        <v>0</v>
      </c>
    </row>
    <row r="335" spans="1:4" x14ac:dyDescent="0.25">
      <c r="A335" s="16" t="s">
        <v>201</v>
      </c>
      <c r="B335" s="17">
        <v>39013.217744000001</v>
      </c>
      <c r="C335" s="17">
        <v>3991.0779780000003</v>
      </c>
      <c r="D335" s="17">
        <v>43004.295722000003</v>
      </c>
    </row>
    <row r="336" spans="1:4" x14ac:dyDescent="0.25">
      <c r="A336" s="15" t="s">
        <v>169</v>
      </c>
      <c r="B336" s="17">
        <v>69616.519295999999</v>
      </c>
      <c r="C336" s="17">
        <v>6407.9652569999998</v>
      </c>
      <c r="D336" s="17">
        <v>76024.484553000002</v>
      </c>
    </row>
    <row r="337" spans="1:4" x14ac:dyDescent="0.25">
      <c r="A337" s="15"/>
      <c r="B337" s="17"/>
      <c r="C337" s="17"/>
      <c r="D337" s="17"/>
    </row>
    <row r="338" spans="1:4" x14ac:dyDescent="0.25">
      <c r="A338" s="15" t="s">
        <v>105</v>
      </c>
      <c r="B338" s="17"/>
      <c r="C338" s="17"/>
      <c r="D338" s="17"/>
    </row>
    <row r="339" spans="1:4" x14ac:dyDescent="0.25">
      <c r="A339" s="16" t="s">
        <v>106</v>
      </c>
      <c r="B339" s="17">
        <v>45728.529240600001</v>
      </c>
      <c r="C339" s="17">
        <v>6004.3263803999998</v>
      </c>
      <c r="D339" s="17">
        <v>51732.855621000002</v>
      </c>
    </row>
    <row r="340" spans="1:4" x14ac:dyDescent="0.25">
      <c r="A340" s="16" t="s">
        <v>109</v>
      </c>
      <c r="B340" s="17">
        <v>6763.4456471999993</v>
      </c>
      <c r="C340" s="17">
        <v>999.53900279999982</v>
      </c>
      <c r="D340" s="17">
        <v>7762.9846499999994</v>
      </c>
    </row>
    <row r="341" spans="1:4" x14ac:dyDescent="0.25">
      <c r="A341" s="15" t="s">
        <v>172</v>
      </c>
      <c r="B341" s="17">
        <v>52491.974887800003</v>
      </c>
      <c r="C341" s="17">
        <v>7003.8653832</v>
      </c>
      <c r="D341" s="17">
        <v>59495.840271000001</v>
      </c>
    </row>
    <row r="342" spans="1:4" x14ac:dyDescent="0.25">
      <c r="A342" s="15"/>
      <c r="B342" s="17"/>
      <c r="C342" s="17"/>
      <c r="D342" s="17"/>
    </row>
    <row r="343" spans="1:4" x14ac:dyDescent="0.25">
      <c r="A343" s="15" t="s">
        <v>96</v>
      </c>
      <c r="B343" s="17"/>
      <c r="C343" s="17"/>
      <c r="D343" s="17"/>
    </row>
    <row r="344" spans="1:4" x14ac:dyDescent="0.25">
      <c r="A344" s="16" t="s">
        <v>111</v>
      </c>
      <c r="B344" s="17">
        <v>15948.748097999996</v>
      </c>
      <c r="C344" s="17">
        <v>3612.9661199999996</v>
      </c>
      <c r="D344" s="17">
        <v>19561.714217999997</v>
      </c>
    </row>
    <row r="345" spans="1:4" x14ac:dyDescent="0.25">
      <c r="A345" s="16" t="s">
        <v>26</v>
      </c>
      <c r="B345" s="17">
        <v>5033.5500999999995</v>
      </c>
      <c r="C345" s="17">
        <v>1577.5074000000002</v>
      </c>
      <c r="D345" s="17">
        <v>6611.0574999999999</v>
      </c>
    </row>
    <row r="346" spans="1:4" x14ac:dyDescent="0.25">
      <c r="A346" s="15" t="s">
        <v>174</v>
      </c>
      <c r="B346" s="17">
        <v>20982.298197999997</v>
      </c>
      <c r="C346" s="17">
        <v>5190.4735199999996</v>
      </c>
      <c r="D346" s="17">
        <v>26172.771717999996</v>
      </c>
    </row>
    <row r="347" spans="1:4" x14ac:dyDescent="0.25">
      <c r="A347" s="15"/>
      <c r="B347" s="17"/>
      <c r="C347" s="17"/>
      <c r="D347" s="17"/>
    </row>
    <row r="348" spans="1:4" x14ac:dyDescent="0.25">
      <c r="A348" s="15" t="s">
        <v>101</v>
      </c>
      <c r="B348" s="17"/>
      <c r="C348" s="17"/>
      <c r="D348" s="17"/>
    </row>
    <row r="349" spans="1:4" x14ac:dyDescent="0.25">
      <c r="A349" s="16" t="s">
        <v>102</v>
      </c>
      <c r="B349" s="17">
        <v>5163.0490368000001</v>
      </c>
      <c r="C349" s="17">
        <v>224.83218959999996</v>
      </c>
      <c r="D349" s="17">
        <v>5387.8812263999998</v>
      </c>
    </row>
    <row r="350" spans="1:4" x14ac:dyDescent="0.25">
      <c r="A350" s="16" t="s">
        <v>107</v>
      </c>
      <c r="B350" s="17">
        <v>79865.768177999998</v>
      </c>
      <c r="C350" s="17">
        <v>3383.5357079999999</v>
      </c>
      <c r="D350" s="17">
        <v>83249.303885999994</v>
      </c>
    </row>
    <row r="351" spans="1:4" x14ac:dyDescent="0.25">
      <c r="A351" s="15" t="s">
        <v>175</v>
      </c>
      <c r="B351" s="17">
        <v>85028.817214800001</v>
      </c>
      <c r="C351" s="17">
        <v>3608.3678975999997</v>
      </c>
      <c r="D351" s="17">
        <v>88637.185112399995</v>
      </c>
    </row>
    <row r="352" spans="1:4" x14ac:dyDescent="0.25">
      <c r="A352" s="15"/>
      <c r="B352" s="17"/>
      <c r="C352" s="17"/>
      <c r="D352" s="17"/>
    </row>
    <row r="353" spans="1:4" x14ac:dyDescent="0.25">
      <c r="A353" s="15" t="s">
        <v>88</v>
      </c>
      <c r="B353" s="17"/>
      <c r="C353" s="17"/>
      <c r="D353" s="17"/>
    </row>
    <row r="354" spans="1:4" x14ac:dyDescent="0.25">
      <c r="A354" s="16" t="s">
        <v>11</v>
      </c>
      <c r="B354" s="17">
        <v>0</v>
      </c>
      <c r="C354" s="17">
        <v>0</v>
      </c>
      <c r="D354" s="17">
        <v>0</v>
      </c>
    </row>
    <row r="355" spans="1:4" x14ac:dyDescent="0.25">
      <c r="A355" s="16" t="s">
        <v>25</v>
      </c>
      <c r="B355" s="17">
        <v>0</v>
      </c>
      <c r="C355" s="17">
        <v>0</v>
      </c>
      <c r="D355" s="17">
        <v>0</v>
      </c>
    </row>
    <row r="356" spans="1:4" x14ac:dyDescent="0.25">
      <c r="A356" s="15" t="s">
        <v>151</v>
      </c>
      <c r="B356" s="17">
        <v>0</v>
      </c>
      <c r="C356" s="17">
        <v>0</v>
      </c>
      <c r="D356" s="17">
        <v>0</v>
      </c>
    </row>
    <row r="357" spans="1:4" x14ac:dyDescent="0.25">
      <c r="A357" s="15"/>
      <c r="B357" s="17"/>
      <c r="C357" s="17"/>
      <c r="D357" s="17"/>
    </row>
    <row r="358" spans="1:4" x14ac:dyDescent="0.25">
      <c r="A358" s="15" t="s">
        <v>71</v>
      </c>
      <c r="B358" s="17"/>
      <c r="C358" s="17"/>
      <c r="D358" s="17"/>
    </row>
    <row r="359" spans="1:4" x14ac:dyDescent="0.25">
      <c r="A359" s="16" t="s">
        <v>99</v>
      </c>
      <c r="B359" s="17">
        <v>6878.120312</v>
      </c>
      <c r="C359" s="17">
        <v>501.691824</v>
      </c>
      <c r="D359" s="17">
        <v>7379.8121359999996</v>
      </c>
    </row>
    <row r="360" spans="1:4" x14ac:dyDescent="0.25">
      <c r="A360" s="16" t="s">
        <v>100</v>
      </c>
      <c r="B360" s="17">
        <v>1244.8761940000002</v>
      </c>
      <c r="C360" s="17">
        <v>174.428044</v>
      </c>
      <c r="D360" s="17">
        <v>1419.3042380000002</v>
      </c>
    </row>
    <row r="361" spans="1:4" x14ac:dyDescent="0.25">
      <c r="A361" s="16" t="s">
        <v>91</v>
      </c>
      <c r="B361" s="17">
        <v>3322.1535760000002</v>
      </c>
      <c r="C361" s="17">
        <v>-82.061331999999993</v>
      </c>
      <c r="D361" s="17">
        <v>3240.0922440000004</v>
      </c>
    </row>
    <row r="362" spans="1:4" x14ac:dyDescent="0.25">
      <c r="A362" s="16" t="s">
        <v>97</v>
      </c>
      <c r="B362" s="17">
        <v>360.56744800000001</v>
      </c>
      <c r="C362" s="17">
        <v>-11.713808</v>
      </c>
      <c r="D362" s="17">
        <v>348.85364000000004</v>
      </c>
    </row>
    <row r="363" spans="1:4" x14ac:dyDescent="0.25">
      <c r="A363" s="16" t="s">
        <v>102</v>
      </c>
      <c r="B363" s="17">
        <v>259.89565439999996</v>
      </c>
      <c r="C363" s="17">
        <v>8.3540231999999985</v>
      </c>
      <c r="D363" s="17">
        <v>268.24967759999998</v>
      </c>
    </row>
    <row r="364" spans="1:4" x14ac:dyDescent="0.25">
      <c r="A364" s="16" t="s">
        <v>106</v>
      </c>
      <c r="B364" s="17">
        <v>2163.7272923999999</v>
      </c>
      <c r="C364" s="17">
        <v>281.97959520000001</v>
      </c>
      <c r="D364" s="17">
        <v>2445.7068875999998</v>
      </c>
    </row>
    <row r="365" spans="1:4" x14ac:dyDescent="0.25">
      <c r="A365" s="16" t="s">
        <v>107</v>
      </c>
      <c r="B365" s="17">
        <v>4020.2535240000002</v>
      </c>
      <c r="C365" s="17">
        <v>125.721036</v>
      </c>
      <c r="D365" s="17">
        <v>4145.9745600000006</v>
      </c>
    </row>
    <row r="366" spans="1:4" x14ac:dyDescent="0.25">
      <c r="A366" s="16" t="s">
        <v>108</v>
      </c>
      <c r="B366" s="17">
        <v>1031.2339926</v>
      </c>
      <c r="C366" s="17">
        <v>341.34324839999999</v>
      </c>
      <c r="D366" s="17">
        <v>1372.577241</v>
      </c>
    </row>
    <row r="367" spans="1:4" x14ac:dyDescent="0.25">
      <c r="A367" s="16" t="s">
        <v>109</v>
      </c>
      <c r="B367" s="17">
        <v>320.02454879999999</v>
      </c>
      <c r="C367" s="17">
        <v>46.941086399999996</v>
      </c>
      <c r="D367" s="17">
        <v>366.96563520000001</v>
      </c>
    </row>
    <row r="368" spans="1:4" x14ac:dyDescent="0.25">
      <c r="A368" s="16" t="s">
        <v>93</v>
      </c>
      <c r="B368" s="17">
        <v>6938.3321740000001</v>
      </c>
      <c r="C368" s="17">
        <v>516.07629999999995</v>
      </c>
      <c r="D368" s="17">
        <v>7454.4084739999998</v>
      </c>
    </row>
    <row r="369" spans="1:4" x14ac:dyDescent="0.25">
      <c r="A369" s="16" t="s">
        <v>110</v>
      </c>
      <c r="B369" s="17">
        <v>3130.0848940000001</v>
      </c>
      <c r="C369" s="17">
        <v>6905.1373720000001</v>
      </c>
      <c r="D369" s="17">
        <v>10035.222265999999</v>
      </c>
    </row>
    <row r="370" spans="1:4" x14ac:dyDescent="0.25">
      <c r="A370" s="16" t="s">
        <v>111</v>
      </c>
      <c r="B370" s="17">
        <v>542.65449960000001</v>
      </c>
      <c r="C370" s="17">
        <v>123.10847519999999</v>
      </c>
      <c r="D370" s="17">
        <v>665.76297479999994</v>
      </c>
    </row>
    <row r="371" spans="1:4" x14ac:dyDescent="0.25">
      <c r="A371" s="16" t="s">
        <v>15</v>
      </c>
      <c r="B371" s="17">
        <v>2341.1193572480001</v>
      </c>
      <c r="C371" s="17">
        <v>105.94561345999999</v>
      </c>
      <c r="D371" s="17">
        <v>2447.0649707080001</v>
      </c>
    </row>
    <row r="372" spans="1:4" x14ac:dyDescent="0.25">
      <c r="A372" s="16" t="s">
        <v>16</v>
      </c>
      <c r="B372" s="17">
        <v>2959.2815180000002</v>
      </c>
      <c r="C372" s="17">
        <v>241.42630800000001</v>
      </c>
      <c r="D372" s="17">
        <v>3200.7078260000003</v>
      </c>
    </row>
    <row r="373" spans="1:4" x14ac:dyDescent="0.25">
      <c r="A373" s="16" t="s">
        <v>17</v>
      </c>
      <c r="B373" s="17">
        <v>4850.325001799999</v>
      </c>
      <c r="C373" s="17">
        <v>668.26182599999993</v>
      </c>
      <c r="D373" s="17">
        <v>5518.5868277999989</v>
      </c>
    </row>
    <row r="374" spans="1:4" x14ac:dyDescent="0.25">
      <c r="A374" s="16" t="s">
        <v>18</v>
      </c>
      <c r="B374" s="17">
        <v>2229.633382</v>
      </c>
      <c r="C374" s="17">
        <v>43.757776</v>
      </c>
      <c r="D374" s="17">
        <v>2273.3911579999999</v>
      </c>
    </row>
    <row r="375" spans="1:4" x14ac:dyDescent="0.25">
      <c r="A375" s="16" t="s">
        <v>19</v>
      </c>
      <c r="B375" s="17">
        <v>2501.7894960000003</v>
      </c>
      <c r="C375" s="17">
        <v>266.33043199999997</v>
      </c>
      <c r="D375" s="17">
        <v>2768.1199280000001</v>
      </c>
    </row>
    <row r="376" spans="1:4" x14ac:dyDescent="0.25">
      <c r="A376" s="16" t="s">
        <v>20</v>
      </c>
      <c r="B376" s="17">
        <v>11503.224511500001</v>
      </c>
      <c r="C376" s="17">
        <v>446.08196399999997</v>
      </c>
      <c r="D376" s="17">
        <v>11949.3064755</v>
      </c>
    </row>
    <row r="377" spans="1:4" x14ac:dyDescent="0.25">
      <c r="A377" s="16" t="s">
        <v>21</v>
      </c>
      <c r="B377" s="17">
        <v>871.01711999999998</v>
      </c>
      <c r="C377" s="17">
        <v>62.392651999999998</v>
      </c>
      <c r="D377" s="17">
        <v>933.40977199999998</v>
      </c>
    </row>
    <row r="378" spans="1:4" x14ac:dyDescent="0.25">
      <c r="A378" s="16" t="s">
        <v>11</v>
      </c>
      <c r="B378" s="17">
        <v>926.4498334000001</v>
      </c>
      <c r="C378" s="17">
        <v>19.3804026</v>
      </c>
      <c r="D378" s="17">
        <v>945.83023600000013</v>
      </c>
    </row>
    <row r="379" spans="1:4" x14ac:dyDescent="0.25">
      <c r="A379" s="16" t="s">
        <v>22</v>
      </c>
      <c r="B379" s="17">
        <v>3028.8353120000002</v>
      </c>
      <c r="C379" s="17">
        <v>401.93318800000003</v>
      </c>
      <c r="D379" s="17">
        <v>3430.7685000000001</v>
      </c>
    </row>
    <row r="380" spans="1:4" x14ac:dyDescent="0.25">
      <c r="A380" s="16" t="s">
        <v>23</v>
      </c>
      <c r="B380" s="17">
        <v>876.17889700000001</v>
      </c>
      <c r="C380" s="17">
        <v>43.320086000000003</v>
      </c>
      <c r="D380" s="17">
        <v>919.49898300000007</v>
      </c>
    </row>
    <row r="381" spans="1:4" x14ac:dyDescent="0.25">
      <c r="A381" s="16" t="s">
        <v>24</v>
      </c>
      <c r="B381" s="17">
        <v>0</v>
      </c>
      <c r="C381" s="17">
        <v>0</v>
      </c>
      <c r="D381" s="17">
        <v>0</v>
      </c>
    </row>
    <row r="382" spans="1:4" x14ac:dyDescent="0.25">
      <c r="A382" s="16" t="s">
        <v>25</v>
      </c>
      <c r="B382" s="17">
        <v>474.68394930000005</v>
      </c>
      <c r="C382" s="17">
        <v>67.475555400000005</v>
      </c>
      <c r="D382" s="17">
        <v>542.15950470000007</v>
      </c>
    </row>
    <row r="383" spans="1:4" x14ac:dyDescent="0.25">
      <c r="A383" s="16" t="s">
        <v>26</v>
      </c>
      <c r="B383" s="17">
        <v>171.26602</v>
      </c>
      <c r="C383" s="17">
        <v>53.752104000000003</v>
      </c>
      <c r="D383" s="17">
        <v>225.018124</v>
      </c>
    </row>
    <row r="384" spans="1:4" x14ac:dyDescent="0.25">
      <c r="A384" s="16" t="s">
        <v>27</v>
      </c>
      <c r="B384" s="17">
        <v>5265.961526</v>
      </c>
      <c r="C384" s="17">
        <v>62.640591999999998</v>
      </c>
      <c r="D384" s="17">
        <v>5328.6021179999998</v>
      </c>
    </row>
    <row r="385" spans="1:4" x14ac:dyDescent="0.25">
      <c r="A385" s="16" t="s">
        <v>28</v>
      </c>
      <c r="B385" s="17">
        <v>408.57318359999999</v>
      </c>
      <c r="C385" s="17">
        <v>388.91267640000001</v>
      </c>
      <c r="D385" s="17">
        <v>797.48586</v>
      </c>
    </row>
    <row r="386" spans="1:4" x14ac:dyDescent="0.25">
      <c r="A386" s="16" t="s">
        <v>201</v>
      </c>
      <c r="B386" s="17">
        <v>3772.5045460000001</v>
      </c>
      <c r="C386" s="17">
        <v>398.67445600000002</v>
      </c>
      <c r="D386" s="17">
        <v>4171.1790019999999</v>
      </c>
    </row>
    <row r="387" spans="1:4" x14ac:dyDescent="0.25">
      <c r="A387" s="15" t="s">
        <v>152</v>
      </c>
      <c r="B387" s="17">
        <v>72392.767763648008</v>
      </c>
      <c r="C387" s="17">
        <v>12201.291496260001</v>
      </c>
      <c r="D387" s="17">
        <v>84594.059259907983</v>
      </c>
    </row>
    <row r="388" spans="1:4" x14ac:dyDescent="0.25">
      <c r="A388" s="15"/>
      <c r="B388" s="17"/>
      <c r="C388" s="17"/>
      <c r="D388" s="17"/>
    </row>
    <row r="389" spans="1:4" x14ac:dyDescent="0.25">
      <c r="A389" s="15" t="s">
        <v>84</v>
      </c>
      <c r="B389" s="17"/>
      <c r="C389" s="17"/>
      <c r="D389" s="17"/>
    </row>
    <row r="390" spans="1:4" x14ac:dyDescent="0.25">
      <c r="A390" s="16" t="s">
        <v>102</v>
      </c>
      <c r="B390" s="17">
        <v>0</v>
      </c>
      <c r="C390" s="17">
        <v>0</v>
      </c>
      <c r="D390" s="17">
        <v>0</v>
      </c>
    </row>
    <row r="391" spans="1:4" x14ac:dyDescent="0.25">
      <c r="A391" s="16" t="s">
        <v>106</v>
      </c>
      <c r="B391" s="17">
        <v>0</v>
      </c>
      <c r="C391" s="17">
        <v>0</v>
      </c>
      <c r="D391" s="17">
        <v>0</v>
      </c>
    </row>
    <row r="392" spans="1:4" x14ac:dyDescent="0.25">
      <c r="A392" s="16" t="s">
        <v>107</v>
      </c>
      <c r="B392" s="17">
        <v>0</v>
      </c>
      <c r="C392" s="17">
        <v>0</v>
      </c>
      <c r="D392" s="17">
        <v>0</v>
      </c>
    </row>
    <row r="393" spans="1:4" x14ac:dyDescent="0.25">
      <c r="A393" s="16" t="s">
        <v>109</v>
      </c>
      <c r="B393" s="17">
        <v>0</v>
      </c>
      <c r="C393" s="17">
        <v>0</v>
      </c>
      <c r="D393" s="17">
        <v>0</v>
      </c>
    </row>
    <row r="394" spans="1:4" x14ac:dyDescent="0.25">
      <c r="A394" s="16" t="s">
        <v>93</v>
      </c>
      <c r="B394" s="17">
        <v>0</v>
      </c>
      <c r="C394" s="17">
        <v>0</v>
      </c>
      <c r="D394" s="17">
        <v>0</v>
      </c>
    </row>
    <row r="395" spans="1:4" x14ac:dyDescent="0.25">
      <c r="A395" s="16" t="s">
        <v>111</v>
      </c>
      <c r="B395" s="17">
        <v>0</v>
      </c>
      <c r="C395" s="17">
        <v>0</v>
      </c>
      <c r="D395" s="17">
        <v>0</v>
      </c>
    </row>
    <row r="396" spans="1:4" x14ac:dyDescent="0.25">
      <c r="A396" s="16" t="s">
        <v>20</v>
      </c>
      <c r="B396" s="17">
        <v>0</v>
      </c>
      <c r="C396" s="17">
        <v>0</v>
      </c>
      <c r="D396" s="17">
        <v>0</v>
      </c>
    </row>
    <row r="397" spans="1:4" x14ac:dyDescent="0.25">
      <c r="A397" s="16" t="s">
        <v>11</v>
      </c>
      <c r="B397" s="17">
        <v>0</v>
      </c>
      <c r="C397" s="17">
        <v>0</v>
      </c>
      <c r="D397" s="17">
        <v>0</v>
      </c>
    </row>
    <row r="398" spans="1:4" x14ac:dyDescent="0.25">
      <c r="A398" s="16" t="s">
        <v>23</v>
      </c>
      <c r="B398" s="17">
        <v>0</v>
      </c>
      <c r="C398" s="17">
        <v>0</v>
      </c>
      <c r="D398" s="17">
        <v>0</v>
      </c>
    </row>
    <row r="399" spans="1:4" x14ac:dyDescent="0.25">
      <c r="A399" s="16" t="s">
        <v>25</v>
      </c>
      <c r="B399" s="17">
        <v>0</v>
      </c>
      <c r="C399" s="17">
        <v>0</v>
      </c>
      <c r="D399" s="17">
        <v>0</v>
      </c>
    </row>
    <row r="400" spans="1:4" x14ac:dyDescent="0.25">
      <c r="A400" s="16" t="s">
        <v>26</v>
      </c>
      <c r="B400" s="17">
        <v>0</v>
      </c>
      <c r="C400" s="17">
        <v>0</v>
      </c>
      <c r="D400" s="17">
        <v>0</v>
      </c>
    </row>
    <row r="401" spans="1:4" x14ac:dyDescent="0.25">
      <c r="A401" s="16" t="s">
        <v>27</v>
      </c>
      <c r="B401" s="17">
        <v>0</v>
      </c>
      <c r="C401" s="17">
        <v>0</v>
      </c>
      <c r="D401" s="17">
        <v>0</v>
      </c>
    </row>
    <row r="402" spans="1:4" x14ac:dyDescent="0.25">
      <c r="A402" s="16" t="s">
        <v>28</v>
      </c>
      <c r="B402" s="17">
        <v>0</v>
      </c>
      <c r="C402" s="17">
        <v>0</v>
      </c>
      <c r="D402" s="17">
        <v>0</v>
      </c>
    </row>
    <row r="403" spans="1:4" x14ac:dyDescent="0.25">
      <c r="A403" s="15" t="s">
        <v>153</v>
      </c>
      <c r="B403" s="17">
        <v>0</v>
      </c>
      <c r="C403" s="17">
        <v>0</v>
      </c>
      <c r="D403" s="17">
        <v>0</v>
      </c>
    </row>
    <row r="404" spans="1:4" x14ac:dyDescent="0.25">
      <c r="A404" s="15"/>
      <c r="B404" s="17"/>
      <c r="C404" s="17"/>
      <c r="D404" s="17"/>
    </row>
    <row r="405" spans="1:4" x14ac:dyDescent="0.25">
      <c r="A405" s="15" t="s">
        <v>194</v>
      </c>
      <c r="B405" s="17"/>
      <c r="C405" s="17"/>
      <c r="D405" s="17"/>
    </row>
    <row r="406" spans="1:4" x14ac:dyDescent="0.25">
      <c r="A406" s="16" t="s">
        <v>20</v>
      </c>
      <c r="B406" s="17">
        <v>0</v>
      </c>
      <c r="C406" s="17">
        <v>0</v>
      </c>
      <c r="D406" s="17">
        <v>0</v>
      </c>
    </row>
    <row r="407" spans="1:4" x14ac:dyDescent="0.25">
      <c r="A407" s="15" t="s">
        <v>195</v>
      </c>
      <c r="B407" s="17">
        <v>0</v>
      </c>
      <c r="C407" s="17">
        <v>0</v>
      </c>
      <c r="D407" s="17">
        <v>0</v>
      </c>
    </row>
    <row r="408" spans="1:4" x14ac:dyDescent="0.25">
      <c r="A408" s="15"/>
      <c r="B408" s="17"/>
      <c r="C408" s="17"/>
      <c r="D408" s="17"/>
    </row>
    <row r="409" spans="1:4" x14ac:dyDescent="0.25">
      <c r="A409" s="15" t="s">
        <v>99</v>
      </c>
      <c r="B409" s="17"/>
      <c r="C409" s="17"/>
      <c r="D409" s="17"/>
    </row>
    <row r="410" spans="1:4" x14ac:dyDescent="0.25">
      <c r="A410" s="16" t="s">
        <v>99</v>
      </c>
      <c r="B410" s="17">
        <v>0</v>
      </c>
      <c r="C410" s="17">
        <v>0</v>
      </c>
      <c r="D410" s="17">
        <v>0</v>
      </c>
    </row>
    <row r="411" spans="1:4" x14ac:dyDescent="0.25">
      <c r="A411" s="15" t="s">
        <v>113</v>
      </c>
      <c r="B411" s="17">
        <v>0</v>
      </c>
      <c r="C411" s="17">
        <v>0</v>
      </c>
      <c r="D411" s="17">
        <v>0</v>
      </c>
    </row>
    <row r="412" spans="1:4" x14ac:dyDescent="0.25">
      <c r="A412" s="15"/>
      <c r="B412" s="17"/>
      <c r="C412" s="17"/>
      <c r="D412" s="17"/>
    </row>
    <row r="413" spans="1:4" x14ac:dyDescent="0.25">
      <c r="A413" s="15" t="s">
        <v>90</v>
      </c>
      <c r="B413" s="17"/>
      <c r="C413" s="17"/>
      <c r="D413" s="17"/>
    </row>
    <row r="414" spans="1:4" x14ac:dyDescent="0.25">
      <c r="A414" s="16" t="s">
        <v>22</v>
      </c>
      <c r="B414" s="17">
        <v>0</v>
      </c>
      <c r="C414" s="17">
        <v>0</v>
      </c>
      <c r="D414" s="17">
        <v>0</v>
      </c>
    </row>
    <row r="415" spans="1:4" x14ac:dyDescent="0.25">
      <c r="A415" s="15" t="s">
        <v>166</v>
      </c>
      <c r="B415" s="17">
        <v>0</v>
      </c>
      <c r="C415" s="17">
        <v>0</v>
      </c>
      <c r="D415" s="17">
        <v>0</v>
      </c>
    </row>
    <row r="416" spans="1:4" x14ac:dyDescent="0.25">
      <c r="A416" s="15"/>
      <c r="B416" s="17"/>
      <c r="C416" s="17"/>
      <c r="D416" s="17"/>
    </row>
    <row r="417" spans="1:4" x14ac:dyDescent="0.25">
      <c r="A417" s="15" t="s">
        <v>72</v>
      </c>
      <c r="B417" s="17"/>
      <c r="C417" s="17"/>
      <c r="D417" s="17"/>
    </row>
    <row r="418" spans="1:4" x14ac:dyDescent="0.25">
      <c r="A418" s="16" t="s">
        <v>99</v>
      </c>
      <c r="B418" s="17">
        <v>11407.614175999999</v>
      </c>
      <c r="C418" s="17">
        <v>736.17822000000001</v>
      </c>
      <c r="D418" s="17">
        <v>12143.792395999999</v>
      </c>
    </row>
    <row r="419" spans="1:4" x14ac:dyDescent="0.25">
      <c r="A419" s="16" t="s">
        <v>100</v>
      </c>
      <c r="B419" s="17">
        <v>2064.672712</v>
      </c>
      <c r="C419" s="17">
        <v>255.954195</v>
      </c>
      <c r="D419" s="17">
        <v>2320.6269069999998</v>
      </c>
    </row>
    <row r="420" spans="1:4" x14ac:dyDescent="0.25">
      <c r="A420" s="16" t="s">
        <v>91</v>
      </c>
      <c r="B420" s="17">
        <v>5509.9132479999998</v>
      </c>
      <c r="C420" s="17">
        <v>-120.416085</v>
      </c>
      <c r="D420" s="17">
        <v>5389.497163</v>
      </c>
    </row>
    <row r="421" spans="1:4" x14ac:dyDescent="0.25">
      <c r="A421" s="16" t="s">
        <v>97</v>
      </c>
      <c r="B421" s="17">
        <v>598.01430399999992</v>
      </c>
      <c r="C421" s="17">
        <v>-17.188739999999999</v>
      </c>
      <c r="D421" s="17">
        <v>580.82556399999987</v>
      </c>
    </row>
    <row r="422" spans="1:4" x14ac:dyDescent="0.25">
      <c r="A422" s="16" t="s">
        <v>102</v>
      </c>
      <c r="B422" s="17">
        <v>431.04645119999992</v>
      </c>
      <c r="C422" s="17">
        <v>12.258621</v>
      </c>
      <c r="D422" s="17">
        <v>443.30507219999993</v>
      </c>
    </row>
    <row r="423" spans="1:4" x14ac:dyDescent="0.25">
      <c r="A423" s="16" t="s">
        <v>106</v>
      </c>
      <c r="B423" s="17">
        <v>3588.6208751999998</v>
      </c>
      <c r="C423" s="17">
        <v>413.774406</v>
      </c>
      <c r="D423" s="17">
        <v>4002.3952811999998</v>
      </c>
    </row>
    <row r="424" spans="1:4" x14ac:dyDescent="0.25">
      <c r="A424" s="16" t="s">
        <v>107</v>
      </c>
      <c r="B424" s="17">
        <v>6667.7375520000005</v>
      </c>
      <c r="C424" s="17">
        <v>184.481955</v>
      </c>
      <c r="D424" s="17">
        <v>6852.2195070000007</v>
      </c>
    </row>
    <row r="425" spans="1:4" x14ac:dyDescent="0.25">
      <c r="A425" s="16" t="s">
        <v>108</v>
      </c>
      <c r="B425" s="17">
        <v>1710.3393047999998</v>
      </c>
      <c r="C425" s="17">
        <v>500.88411449999995</v>
      </c>
      <c r="D425" s="17">
        <v>2211.2234192999999</v>
      </c>
    </row>
    <row r="426" spans="1:4" x14ac:dyDescent="0.25">
      <c r="A426" s="16" t="s">
        <v>109</v>
      </c>
      <c r="B426" s="17">
        <v>530.77242239999998</v>
      </c>
      <c r="C426" s="17">
        <v>68.88094199999999</v>
      </c>
      <c r="D426" s="17">
        <v>599.65336439999999</v>
      </c>
    </row>
    <row r="427" spans="1:4" x14ac:dyDescent="0.25">
      <c r="A427" s="16" t="s">
        <v>93</v>
      </c>
      <c r="B427" s="17">
        <v>11507.477751999999</v>
      </c>
      <c r="C427" s="17">
        <v>757.28587500000003</v>
      </c>
      <c r="D427" s="17">
        <v>12264.763626999998</v>
      </c>
    </row>
    <row r="428" spans="1:4" x14ac:dyDescent="0.25">
      <c r="A428" s="16" t="s">
        <v>110</v>
      </c>
      <c r="B428" s="17">
        <v>5191.3603119999998</v>
      </c>
      <c r="C428" s="17">
        <v>10132.538535</v>
      </c>
      <c r="D428" s="17">
        <v>15323.898847</v>
      </c>
    </row>
    <row r="429" spans="1:4" x14ac:dyDescent="0.25">
      <c r="A429" s="16" t="s">
        <v>111</v>
      </c>
      <c r="B429" s="17">
        <v>900.01234079999995</v>
      </c>
      <c r="C429" s="17">
        <v>180.64830599999999</v>
      </c>
      <c r="D429" s="17">
        <v>1080.6606467999998</v>
      </c>
    </row>
    <row r="430" spans="1:4" x14ac:dyDescent="0.25">
      <c r="A430" s="16" t="s">
        <v>15</v>
      </c>
      <c r="B430" s="17">
        <v>3882.8321047039999</v>
      </c>
      <c r="C430" s="17">
        <v>155.463671925</v>
      </c>
      <c r="D430" s="17">
        <v>4038.2957766290001</v>
      </c>
    </row>
    <row r="431" spans="1:4" x14ac:dyDescent="0.25">
      <c r="A431" s="16" t="s">
        <v>16</v>
      </c>
      <c r="B431" s="17">
        <v>4908.0766639999993</v>
      </c>
      <c r="C431" s="17">
        <v>354.266865</v>
      </c>
      <c r="D431" s="17">
        <v>5262.3435289999989</v>
      </c>
    </row>
    <row r="432" spans="1:4" x14ac:dyDescent="0.25">
      <c r="A432" s="16" t="s">
        <v>17</v>
      </c>
      <c r="B432" s="17">
        <v>8044.4414664000014</v>
      </c>
      <c r="C432" s="17">
        <v>980.60159250000004</v>
      </c>
      <c r="D432" s="17">
        <v>9025.0430588999989</v>
      </c>
    </row>
    <row r="433" spans="1:4" x14ac:dyDescent="0.25">
      <c r="A433" s="16" t="s">
        <v>18</v>
      </c>
      <c r="B433" s="17">
        <v>3697.9285359999999</v>
      </c>
      <c r="C433" s="17">
        <v>64.209779999999995</v>
      </c>
      <c r="D433" s="17">
        <v>3762.138316</v>
      </c>
    </row>
    <row r="434" spans="1:4" x14ac:dyDescent="0.25">
      <c r="A434" s="16" t="s">
        <v>19</v>
      </c>
      <c r="B434" s="17">
        <v>4149.3094080000001</v>
      </c>
      <c r="C434" s="17">
        <v>390.81095999999997</v>
      </c>
      <c r="D434" s="17">
        <v>4540.1203679999999</v>
      </c>
    </row>
    <row r="435" spans="1:4" x14ac:dyDescent="0.25">
      <c r="A435" s="16" t="s">
        <v>20</v>
      </c>
      <c r="B435" s="17">
        <v>19078.518701999998</v>
      </c>
      <c r="C435" s="17">
        <v>654.57679499999995</v>
      </c>
      <c r="D435" s="17">
        <v>19733.095496999998</v>
      </c>
    </row>
    <row r="436" spans="1:4" x14ac:dyDescent="0.25">
      <c r="A436" s="16" t="s">
        <v>21</v>
      </c>
      <c r="B436" s="17">
        <v>1444.61376</v>
      </c>
      <c r="C436" s="17">
        <v>91.554434999999998</v>
      </c>
      <c r="D436" s="17">
        <v>1536.168195</v>
      </c>
    </row>
    <row r="437" spans="1:4" x14ac:dyDescent="0.25">
      <c r="A437" s="16" t="s">
        <v>11</v>
      </c>
      <c r="B437" s="17">
        <v>1536.5509431999999</v>
      </c>
      <c r="C437" s="17">
        <v>28.438634250000003</v>
      </c>
      <c r="D437" s="17">
        <v>1564.9895774499998</v>
      </c>
    </row>
    <row r="438" spans="1:4" x14ac:dyDescent="0.25">
      <c r="A438" s="16" t="s">
        <v>22</v>
      </c>
      <c r="B438" s="17">
        <v>5023.4341759999998</v>
      </c>
      <c r="C438" s="17">
        <v>589.79326500000002</v>
      </c>
      <c r="D438" s="17">
        <v>5613.227441</v>
      </c>
    </row>
    <row r="439" spans="1:4" x14ac:dyDescent="0.25">
      <c r="A439" s="16" t="s">
        <v>23</v>
      </c>
      <c r="B439" s="17">
        <v>1453.1747559999999</v>
      </c>
      <c r="C439" s="17">
        <v>63.567517499999994</v>
      </c>
      <c r="D439" s="17">
        <v>1516.7422735</v>
      </c>
    </row>
    <row r="440" spans="1:4" x14ac:dyDescent="0.25">
      <c r="A440" s="16" t="s">
        <v>24</v>
      </c>
      <c r="B440" s="17">
        <v>0</v>
      </c>
      <c r="C440" s="17">
        <v>0</v>
      </c>
      <c r="D440" s="17">
        <v>0</v>
      </c>
    </row>
    <row r="441" spans="1:4" x14ac:dyDescent="0.25">
      <c r="A441" s="16" t="s">
        <v>25</v>
      </c>
      <c r="B441" s="17">
        <v>787.28069640000001</v>
      </c>
      <c r="C441" s="17">
        <v>99.01304325000001</v>
      </c>
      <c r="D441" s="17">
        <v>886.29373965000002</v>
      </c>
    </row>
    <row r="442" spans="1:4" x14ac:dyDescent="0.25">
      <c r="A442" s="16" t="s">
        <v>26</v>
      </c>
      <c r="B442" s="17">
        <v>284.05095999999998</v>
      </c>
      <c r="C442" s="17">
        <v>78.875370000000004</v>
      </c>
      <c r="D442" s="17">
        <v>362.92633000000001</v>
      </c>
    </row>
    <row r="443" spans="1:4" x14ac:dyDescent="0.25">
      <c r="A443" s="16" t="s">
        <v>27</v>
      </c>
      <c r="B443" s="17">
        <v>8733.7898480000003</v>
      </c>
      <c r="C443" s="17">
        <v>91.918260000000004</v>
      </c>
      <c r="D443" s="17">
        <v>8825.7081079999989</v>
      </c>
    </row>
    <row r="444" spans="1:4" x14ac:dyDescent="0.25">
      <c r="A444" s="16" t="s">
        <v>28</v>
      </c>
      <c r="B444" s="17">
        <v>677.63357279999991</v>
      </c>
      <c r="C444" s="17">
        <v>570.68707949999998</v>
      </c>
      <c r="D444" s="17">
        <v>1248.3206522999999</v>
      </c>
    </row>
    <row r="445" spans="1:4" x14ac:dyDescent="0.25">
      <c r="A445" s="16" t="s">
        <v>201</v>
      </c>
      <c r="B445" s="17">
        <v>6256.836808</v>
      </c>
      <c r="C445" s="17">
        <v>585.01143000000002</v>
      </c>
      <c r="D445" s="17">
        <v>6841.8482380000005</v>
      </c>
    </row>
    <row r="446" spans="1:4" x14ac:dyDescent="0.25">
      <c r="A446" s="15" t="s">
        <v>154</v>
      </c>
      <c r="B446" s="17">
        <v>120066.053851904</v>
      </c>
      <c r="C446" s="17">
        <v>17904.069043424995</v>
      </c>
      <c r="D446" s="17">
        <v>137970.12289532903</v>
      </c>
    </row>
    <row r="447" spans="1:4" x14ac:dyDescent="0.25">
      <c r="A447" s="15"/>
      <c r="B447" s="17"/>
      <c r="C447" s="17"/>
      <c r="D447" s="17"/>
    </row>
    <row r="448" spans="1:4" x14ac:dyDescent="0.25">
      <c r="A448" s="15" t="s">
        <v>85</v>
      </c>
      <c r="B448" s="17"/>
      <c r="C448" s="17"/>
      <c r="D448" s="17"/>
    </row>
    <row r="449" spans="1:4" x14ac:dyDescent="0.25">
      <c r="A449" s="16" t="s">
        <v>20</v>
      </c>
      <c r="B449" s="17">
        <v>0</v>
      </c>
      <c r="C449" s="17">
        <v>0</v>
      </c>
      <c r="D449" s="17">
        <v>0</v>
      </c>
    </row>
    <row r="450" spans="1:4" x14ac:dyDescent="0.25">
      <c r="A450" s="16" t="s">
        <v>11</v>
      </c>
      <c r="B450" s="17">
        <v>13795.063982700001</v>
      </c>
      <c r="C450" s="17">
        <v>290.28472590000007</v>
      </c>
      <c r="D450" s="17">
        <v>14085.348708600002</v>
      </c>
    </row>
    <row r="451" spans="1:4" x14ac:dyDescent="0.25">
      <c r="A451" s="16" t="s">
        <v>25</v>
      </c>
      <c r="B451" s="17">
        <v>6425.5998015000005</v>
      </c>
      <c r="C451" s="17">
        <v>918.78770100000008</v>
      </c>
      <c r="D451" s="17">
        <v>7344.3875025000007</v>
      </c>
    </row>
    <row r="452" spans="1:4" x14ac:dyDescent="0.25">
      <c r="A452" s="15" t="s">
        <v>155</v>
      </c>
      <c r="B452" s="17">
        <v>20220.663784200002</v>
      </c>
      <c r="C452" s="17">
        <v>1209.0724269000002</v>
      </c>
      <c r="D452" s="17">
        <v>21429.736211100004</v>
      </c>
    </row>
    <row r="453" spans="1:4" x14ac:dyDescent="0.25">
      <c r="A453" s="15"/>
      <c r="B453" s="17"/>
      <c r="C453" s="17"/>
      <c r="D453" s="17"/>
    </row>
    <row r="454" spans="1:4" x14ac:dyDescent="0.25">
      <c r="A454" s="15" t="s">
        <v>89</v>
      </c>
      <c r="B454" s="17"/>
      <c r="C454" s="17"/>
      <c r="D454" s="17"/>
    </row>
    <row r="455" spans="1:4" x14ac:dyDescent="0.25">
      <c r="A455" s="16" t="s">
        <v>22</v>
      </c>
      <c r="B455" s="17">
        <v>0</v>
      </c>
      <c r="C455" s="17">
        <v>0</v>
      </c>
      <c r="D455" s="17">
        <v>0</v>
      </c>
    </row>
    <row r="456" spans="1:4" x14ac:dyDescent="0.25">
      <c r="A456" s="16" t="s">
        <v>27</v>
      </c>
      <c r="B456" s="17">
        <v>0</v>
      </c>
      <c r="C456" s="17">
        <v>0</v>
      </c>
      <c r="D456" s="17">
        <v>0</v>
      </c>
    </row>
    <row r="457" spans="1:4" x14ac:dyDescent="0.25">
      <c r="A457" s="15" t="s">
        <v>163</v>
      </c>
      <c r="B457" s="17">
        <v>0</v>
      </c>
      <c r="C457" s="17">
        <v>0</v>
      </c>
      <c r="D457" s="17">
        <v>0</v>
      </c>
    </row>
    <row r="458" spans="1:4" x14ac:dyDescent="0.25">
      <c r="A458" s="15"/>
      <c r="B458" s="17"/>
      <c r="C458" s="17"/>
      <c r="D458" s="17"/>
    </row>
    <row r="459" spans="1:4" x14ac:dyDescent="0.25">
      <c r="A459" s="15" t="s">
        <v>73</v>
      </c>
      <c r="B459" s="17"/>
      <c r="C459" s="17"/>
      <c r="D459" s="17"/>
    </row>
    <row r="460" spans="1:4" x14ac:dyDescent="0.25">
      <c r="A460" s="16" t="s">
        <v>99</v>
      </c>
      <c r="B460" s="17">
        <v>1006.5541919999999</v>
      </c>
      <c r="C460" s="17">
        <v>65.438063999999997</v>
      </c>
      <c r="D460" s="17">
        <v>1071.992256</v>
      </c>
    </row>
    <row r="461" spans="1:4" x14ac:dyDescent="0.25">
      <c r="A461" s="16" t="s">
        <v>100</v>
      </c>
      <c r="B461" s="17">
        <v>182.17700400000001</v>
      </c>
      <c r="C461" s="17">
        <v>22.751484000000001</v>
      </c>
      <c r="D461" s="17">
        <v>204.92848800000002</v>
      </c>
    </row>
    <row r="462" spans="1:4" x14ac:dyDescent="0.25">
      <c r="A462" s="16" t="s">
        <v>91</v>
      </c>
      <c r="B462" s="17">
        <v>486.16881599999999</v>
      </c>
      <c r="C462" s="17">
        <v>-10.703652</v>
      </c>
      <c r="D462" s="17">
        <v>475.46516400000002</v>
      </c>
    </row>
    <row r="463" spans="1:4" x14ac:dyDescent="0.25">
      <c r="A463" s="16" t="s">
        <v>97</v>
      </c>
      <c r="B463" s="17">
        <v>52.765968000000001</v>
      </c>
      <c r="C463" s="17">
        <v>-1.5278880000000001</v>
      </c>
      <c r="D463" s="17">
        <v>51.238080000000004</v>
      </c>
    </row>
    <row r="464" spans="1:4" x14ac:dyDescent="0.25">
      <c r="A464" s="16" t="s">
        <v>102</v>
      </c>
      <c r="B464" s="17">
        <v>38.033510399999997</v>
      </c>
      <c r="C464" s="17">
        <v>1.0896551999999999</v>
      </c>
      <c r="D464" s="17">
        <v>39.1231656</v>
      </c>
    </row>
    <row r="465" spans="1:4" x14ac:dyDescent="0.25">
      <c r="A465" s="16" t="s">
        <v>106</v>
      </c>
      <c r="B465" s="17">
        <v>316.64301840000002</v>
      </c>
      <c r="C465" s="17">
        <v>36.779947200000002</v>
      </c>
      <c r="D465" s="17">
        <v>353.4229656</v>
      </c>
    </row>
    <row r="466" spans="1:4" x14ac:dyDescent="0.25">
      <c r="A466" s="16" t="s">
        <v>107</v>
      </c>
      <c r="B466" s="17">
        <v>588.32978400000002</v>
      </c>
      <c r="C466" s="17">
        <v>16.398396000000002</v>
      </c>
      <c r="D466" s="17">
        <v>604.72818000000007</v>
      </c>
    </row>
    <row r="467" spans="1:4" x14ac:dyDescent="0.25">
      <c r="A467" s="16" t="s">
        <v>108</v>
      </c>
      <c r="B467" s="17">
        <v>150.9122916</v>
      </c>
      <c r="C467" s="17">
        <v>44.523032399999998</v>
      </c>
      <c r="D467" s="17">
        <v>195.43532400000001</v>
      </c>
    </row>
    <row r="468" spans="1:4" x14ac:dyDescent="0.25">
      <c r="A468" s="16" t="s">
        <v>109</v>
      </c>
      <c r="B468" s="17">
        <v>46.832860799999999</v>
      </c>
      <c r="C468" s="17">
        <v>6.1227503999999993</v>
      </c>
      <c r="D468" s="17">
        <v>52.9556112</v>
      </c>
    </row>
    <row r="469" spans="1:4" x14ac:dyDescent="0.25">
      <c r="A469" s="16" t="s">
        <v>93</v>
      </c>
      <c r="B469" s="17">
        <v>1015.3656840000001</v>
      </c>
      <c r="C469" s="17">
        <v>67.314300000000003</v>
      </c>
      <c r="D469" s="17">
        <v>1082.6799840000001</v>
      </c>
    </row>
    <row r="470" spans="1:4" x14ac:dyDescent="0.25">
      <c r="A470" s="16" t="s">
        <v>110</v>
      </c>
      <c r="B470" s="17">
        <v>0</v>
      </c>
      <c r="C470" s="17">
        <v>0</v>
      </c>
      <c r="D470" s="17">
        <v>0</v>
      </c>
    </row>
    <row r="471" spans="1:4" x14ac:dyDescent="0.25">
      <c r="A471" s="16" t="s">
        <v>111</v>
      </c>
      <c r="B471" s="17">
        <v>0</v>
      </c>
      <c r="C471" s="17">
        <v>0</v>
      </c>
      <c r="D471" s="17">
        <v>0</v>
      </c>
    </row>
    <row r="472" spans="1:4" x14ac:dyDescent="0.25">
      <c r="A472" s="16" t="s">
        <v>15</v>
      </c>
      <c r="B472" s="17">
        <v>0</v>
      </c>
      <c r="C472" s="17">
        <v>0</v>
      </c>
      <c r="D472" s="17">
        <v>0</v>
      </c>
    </row>
    <row r="473" spans="1:4" x14ac:dyDescent="0.25">
      <c r="A473" s="16" t="s">
        <v>16</v>
      </c>
      <c r="B473" s="17">
        <v>0</v>
      </c>
      <c r="C473" s="17">
        <v>0</v>
      </c>
      <c r="D473" s="17">
        <v>0</v>
      </c>
    </row>
    <row r="474" spans="1:4" x14ac:dyDescent="0.25">
      <c r="A474" s="16" t="s">
        <v>17</v>
      </c>
      <c r="B474" s="17">
        <v>0</v>
      </c>
      <c r="C474" s="17">
        <v>0</v>
      </c>
      <c r="D474" s="17">
        <v>0</v>
      </c>
    </row>
    <row r="475" spans="1:4" x14ac:dyDescent="0.25">
      <c r="A475" s="16" t="s">
        <v>18</v>
      </c>
      <c r="B475" s="17">
        <v>0</v>
      </c>
      <c r="C475" s="17">
        <v>0</v>
      </c>
      <c r="D475" s="17">
        <v>0</v>
      </c>
    </row>
    <row r="476" spans="1:4" x14ac:dyDescent="0.25">
      <c r="A476" s="16" t="s">
        <v>19</v>
      </c>
      <c r="B476" s="17">
        <v>0</v>
      </c>
      <c r="C476" s="17">
        <v>0</v>
      </c>
      <c r="D476" s="17">
        <v>0</v>
      </c>
    </row>
    <row r="477" spans="1:4" x14ac:dyDescent="0.25">
      <c r="A477" s="16" t="s">
        <v>20</v>
      </c>
      <c r="B477" s="17">
        <v>0</v>
      </c>
      <c r="C477" s="17">
        <v>0</v>
      </c>
      <c r="D477" s="17">
        <v>0</v>
      </c>
    </row>
    <row r="478" spans="1:4" x14ac:dyDescent="0.25">
      <c r="A478" s="16" t="s">
        <v>21</v>
      </c>
      <c r="B478" s="17">
        <v>0</v>
      </c>
      <c r="C478" s="17">
        <v>0</v>
      </c>
      <c r="D478" s="17">
        <v>0</v>
      </c>
    </row>
    <row r="479" spans="1:4" x14ac:dyDescent="0.25">
      <c r="A479" s="16" t="s">
        <v>11</v>
      </c>
      <c r="B479" s="17">
        <v>0</v>
      </c>
      <c r="C479" s="17">
        <v>0</v>
      </c>
      <c r="D479" s="17">
        <v>0</v>
      </c>
    </row>
    <row r="480" spans="1:4" x14ac:dyDescent="0.25">
      <c r="A480" s="16" t="s">
        <v>22</v>
      </c>
      <c r="B480" s="17">
        <v>0</v>
      </c>
      <c r="C480" s="17">
        <v>0</v>
      </c>
      <c r="D480" s="17">
        <v>0</v>
      </c>
    </row>
    <row r="481" spans="1:4" x14ac:dyDescent="0.25">
      <c r="A481" s="16" t="s">
        <v>23</v>
      </c>
      <c r="B481" s="17">
        <v>0</v>
      </c>
      <c r="C481" s="17">
        <v>0</v>
      </c>
      <c r="D481" s="17">
        <v>0</v>
      </c>
    </row>
    <row r="482" spans="1:4" x14ac:dyDescent="0.25">
      <c r="A482" s="16" t="s">
        <v>24</v>
      </c>
      <c r="B482" s="17">
        <v>0</v>
      </c>
      <c r="C482" s="17">
        <v>0</v>
      </c>
      <c r="D482" s="17">
        <v>0</v>
      </c>
    </row>
    <row r="483" spans="1:4" x14ac:dyDescent="0.25">
      <c r="A483" s="16" t="s">
        <v>25</v>
      </c>
      <c r="B483" s="17">
        <v>0</v>
      </c>
      <c r="C483" s="17">
        <v>0</v>
      </c>
      <c r="D483" s="17">
        <v>0</v>
      </c>
    </row>
    <row r="484" spans="1:4" x14ac:dyDescent="0.25">
      <c r="A484" s="16" t="s">
        <v>26</v>
      </c>
      <c r="B484" s="17">
        <v>0</v>
      </c>
      <c r="C484" s="17">
        <v>0</v>
      </c>
      <c r="D484" s="17">
        <v>0</v>
      </c>
    </row>
    <row r="485" spans="1:4" x14ac:dyDescent="0.25">
      <c r="A485" s="16" t="s">
        <v>27</v>
      </c>
      <c r="B485" s="17">
        <v>0</v>
      </c>
      <c r="C485" s="17">
        <v>0</v>
      </c>
      <c r="D485" s="17">
        <v>0</v>
      </c>
    </row>
    <row r="486" spans="1:4" x14ac:dyDescent="0.25">
      <c r="A486" s="16" t="s">
        <v>28</v>
      </c>
      <c r="B486" s="17">
        <v>0</v>
      </c>
      <c r="C486" s="17">
        <v>0</v>
      </c>
      <c r="D486" s="17">
        <v>0</v>
      </c>
    </row>
    <row r="487" spans="1:4" x14ac:dyDescent="0.25">
      <c r="A487" s="16" t="s">
        <v>201</v>
      </c>
      <c r="B487" s="17">
        <v>0</v>
      </c>
      <c r="C487" s="17">
        <v>0</v>
      </c>
      <c r="D487" s="17">
        <v>0</v>
      </c>
    </row>
    <row r="488" spans="1:4" x14ac:dyDescent="0.25">
      <c r="A488" s="15" t="s">
        <v>156</v>
      </c>
      <c r="B488" s="17">
        <v>3883.7831292000001</v>
      </c>
      <c r="C488" s="17">
        <v>248.1860892</v>
      </c>
      <c r="D488" s="17">
        <v>4131.9692184000005</v>
      </c>
    </row>
    <row r="489" spans="1:4" x14ac:dyDescent="0.25">
      <c r="A489" s="15"/>
      <c r="B489" s="17"/>
      <c r="C489" s="17"/>
      <c r="D489" s="17"/>
    </row>
    <row r="490" spans="1:4" x14ac:dyDescent="0.25">
      <c r="A490" s="15" t="s">
        <v>74</v>
      </c>
      <c r="B490" s="17"/>
      <c r="C490" s="17"/>
      <c r="D490" s="17"/>
    </row>
    <row r="491" spans="1:4" x14ac:dyDescent="0.25">
      <c r="A491" s="16" t="s">
        <v>99</v>
      </c>
      <c r="B491" s="17">
        <v>17950.216424000002</v>
      </c>
      <c r="C491" s="17">
        <v>1308.7612799999999</v>
      </c>
      <c r="D491" s="17">
        <v>19258.977704000001</v>
      </c>
    </row>
    <row r="492" spans="1:4" x14ac:dyDescent="0.25">
      <c r="A492" s="16" t="s">
        <v>100</v>
      </c>
      <c r="B492" s="17">
        <v>3248.8232379999999</v>
      </c>
      <c r="C492" s="17">
        <v>455.02967999999998</v>
      </c>
      <c r="D492" s="17">
        <v>3703.852918</v>
      </c>
    </row>
    <row r="493" spans="1:4" x14ac:dyDescent="0.25">
      <c r="A493" s="16" t="s">
        <v>91</v>
      </c>
      <c r="B493" s="17">
        <v>8670.0105519999997</v>
      </c>
      <c r="C493" s="17">
        <v>-214.07303999999999</v>
      </c>
      <c r="D493" s="17">
        <v>8455.9375120000004</v>
      </c>
    </row>
    <row r="494" spans="1:4" x14ac:dyDescent="0.25">
      <c r="A494" s="16" t="s">
        <v>97</v>
      </c>
      <c r="B494" s="17">
        <v>940.99309600000004</v>
      </c>
      <c r="C494" s="17">
        <v>-30.557760000000002</v>
      </c>
      <c r="D494" s="17">
        <v>910.43533600000001</v>
      </c>
    </row>
    <row r="495" spans="1:4" x14ac:dyDescent="0.25">
      <c r="A495" s="16" t="s">
        <v>102</v>
      </c>
      <c r="B495" s="17">
        <v>678.26426879999997</v>
      </c>
      <c r="C495" s="17">
        <v>21.793104</v>
      </c>
      <c r="D495" s="17">
        <v>700.05737279999994</v>
      </c>
    </row>
    <row r="496" spans="1:4" x14ac:dyDescent="0.25">
      <c r="A496" s="16" t="s">
        <v>106</v>
      </c>
      <c r="B496" s="17">
        <v>5646.8004947999998</v>
      </c>
      <c r="C496" s="17">
        <v>735.59894400000007</v>
      </c>
      <c r="D496" s="17">
        <v>6382.3994388000001</v>
      </c>
    </row>
    <row r="497" spans="1:4" x14ac:dyDescent="0.25">
      <c r="A497" s="16" t="s">
        <v>107</v>
      </c>
      <c r="B497" s="17">
        <v>10491.881148</v>
      </c>
      <c r="C497" s="17">
        <v>327.96791999999999</v>
      </c>
      <c r="D497" s="17">
        <v>10819.849068</v>
      </c>
    </row>
    <row r="498" spans="1:4" x14ac:dyDescent="0.25">
      <c r="A498" s="16" t="s">
        <v>108</v>
      </c>
      <c r="B498" s="17">
        <v>2691.2692001999999</v>
      </c>
      <c r="C498" s="17">
        <v>890.46064799999999</v>
      </c>
      <c r="D498" s="17">
        <v>3581.7298481999997</v>
      </c>
    </row>
    <row r="499" spans="1:4" x14ac:dyDescent="0.25">
      <c r="A499" s="16" t="s">
        <v>109</v>
      </c>
      <c r="B499" s="17">
        <v>835.18601760000001</v>
      </c>
      <c r="C499" s="17">
        <v>122.45500799999999</v>
      </c>
      <c r="D499" s="17">
        <v>957.64102560000003</v>
      </c>
    </row>
    <row r="500" spans="1:4" x14ac:dyDescent="0.25">
      <c r="A500" s="16" t="s">
        <v>93</v>
      </c>
      <c r="B500" s="17">
        <v>18107.354698000003</v>
      </c>
      <c r="C500" s="17">
        <v>1346.2860000000001</v>
      </c>
      <c r="D500" s="17">
        <v>19453.640698000003</v>
      </c>
    </row>
    <row r="501" spans="1:4" x14ac:dyDescent="0.25">
      <c r="A501" s="16" t="s">
        <v>110</v>
      </c>
      <c r="B501" s="17">
        <v>0</v>
      </c>
      <c r="C501" s="17">
        <v>0</v>
      </c>
      <c r="D501" s="17">
        <v>0</v>
      </c>
    </row>
    <row r="502" spans="1:4" x14ac:dyDescent="0.25">
      <c r="A502" s="16" t="s">
        <v>111</v>
      </c>
      <c r="B502" s="17">
        <v>0</v>
      </c>
      <c r="C502" s="17">
        <v>0</v>
      </c>
      <c r="D502" s="17">
        <v>0</v>
      </c>
    </row>
    <row r="503" spans="1:4" x14ac:dyDescent="0.25">
      <c r="A503" s="16" t="s">
        <v>15</v>
      </c>
      <c r="B503" s="17">
        <v>0</v>
      </c>
      <c r="C503" s="17">
        <v>0</v>
      </c>
      <c r="D503" s="17">
        <v>0</v>
      </c>
    </row>
    <row r="504" spans="1:4" x14ac:dyDescent="0.25">
      <c r="A504" s="16" t="s">
        <v>16</v>
      </c>
      <c r="B504" s="17">
        <v>0</v>
      </c>
      <c r="C504" s="17">
        <v>0</v>
      </c>
      <c r="D504" s="17">
        <v>0</v>
      </c>
    </row>
    <row r="505" spans="1:4" x14ac:dyDescent="0.25">
      <c r="A505" s="16" t="s">
        <v>17</v>
      </c>
      <c r="B505" s="17">
        <v>0</v>
      </c>
      <c r="C505" s="17">
        <v>0</v>
      </c>
      <c r="D505" s="17">
        <v>0</v>
      </c>
    </row>
    <row r="506" spans="1:4" x14ac:dyDescent="0.25">
      <c r="A506" s="16" t="s">
        <v>18</v>
      </c>
      <c r="B506" s="17">
        <v>0</v>
      </c>
      <c r="C506" s="17">
        <v>0</v>
      </c>
      <c r="D506" s="17">
        <v>0</v>
      </c>
    </row>
    <row r="507" spans="1:4" x14ac:dyDescent="0.25">
      <c r="A507" s="16" t="s">
        <v>19</v>
      </c>
      <c r="B507" s="17">
        <v>0</v>
      </c>
      <c r="C507" s="17">
        <v>0</v>
      </c>
      <c r="D507" s="17">
        <v>0</v>
      </c>
    </row>
    <row r="508" spans="1:4" x14ac:dyDescent="0.25">
      <c r="A508" s="16" t="s">
        <v>20</v>
      </c>
      <c r="B508" s="17">
        <v>0</v>
      </c>
      <c r="C508" s="17">
        <v>0</v>
      </c>
      <c r="D508" s="17">
        <v>0</v>
      </c>
    </row>
    <row r="509" spans="1:4" x14ac:dyDescent="0.25">
      <c r="A509" s="16" t="s">
        <v>21</v>
      </c>
      <c r="B509" s="17">
        <v>0</v>
      </c>
      <c r="C509" s="17">
        <v>0</v>
      </c>
      <c r="D509" s="17">
        <v>0</v>
      </c>
    </row>
    <row r="510" spans="1:4" x14ac:dyDescent="0.25">
      <c r="A510" s="16" t="s">
        <v>11</v>
      </c>
      <c r="B510" s="17">
        <v>0</v>
      </c>
      <c r="C510" s="17">
        <v>0</v>
      </c>
      <c r="D510" s="17">
        <v>0</v>
      </c>
    </row>
    <row r="511" spans="1:4" x14ac:dyDescent="0.25">
      <c r="A511" s="16" t="s">
        <v>22</v>
      </c>
      <c r="B511" s="17">
        <v>0</v>
      </c>
      <c r="C511" s="17">
        <v>0</v>
      </c>
      <c r="D511" s="17">
        <v>0</v>
      </c>
    </row>
    <row r="512" spans="1:4" x14ac:dyDescent="0.25">
      <c r="A512" s="16" t="s">
        <v>23</v>
      </c>
      <c r="B512" s="17">
        <v>0</v>
      </c>
      <c r="C512" s="17">
        <v>0</v>
      </c>
      <c r="D512" s="17">
        <v>0</v>
      </c>
    </row>
    <row r="513" spans="1:4" x14ac:dyDescent="0.25">
      <c r="A513" s="16" t="s">
        <v>24</v>
      </c>
      <c r="B513" s="17">
        <v>0</v>
      </c>
      <c r="C513" s="17">
        <v>0</v>
      </c>
      <c r="D513" s="17">
        <v>0</v>
      </c>
    </row>
    <row r="514" spans="1:4" x14ac:dyDescent="0.25">
      <c r="A514" s="16" t="s">
        <v>25</v>
      </c>
      <c r="B514" s="17">
        <v>0</v>
      </c>
      <c r="C514" s="17">
        <v>0</v>
      </c>
      <c r="D514" s="17">
        <v>0</v>
      </c>
    </row>
    <row r="515" spans="1:4" x14ac:dyDescent="0.25">
      <c r="A515" s="16" t="s">
        <v>26</v>
      </c>
      <c r="B515" s="17">
        <v>0</v>
      </c>
      <c r="C515" s="17">
        <v>0</v>
      </c>
      <c r="D515" s="17">
        <v>0</v>
      </c>
    </row>
    <row r="516" spans="1:4" x14ac:dyDescent="0.25">
      <c r="A516" s="16" t="s">
        <v>27</v>
      </c>
      <c r="B516" s="17">
        <v>0</v>
      </c>
      <c r="C516" s="17">
        <v>0</v>
      </c>
      <c r="D516" s="17">
        <v>0</v>
      </c>
    </row>
    <row r="517" spans="1:4" x14ac:dyDescent="0.25">
      <c r="A517" s="16" t="s">
        <v>28</v>
      </c>
      <c r="B517" s="17">
        <v>0</v>
      </c>
      <c r="C517" s="17">
        <v>0</v>
      </c>
      <c r="D517" s="17">
        <v>0</v>
      </c>
    </row>
    <row r="518" spans="1:4" x14ac:dyDescent="0.25">
      <c r="A518" s="16" t="s">
        <v>201</v>
      </c>
      <c r="B518" s="17">
        <v>0</v>
      </c>
      <c r="C518" s="17">
        <v>0</v>
      </c>
      <c r="D518" s="17">
        <v>0</v>
      </c>
    </row>
    <row r="519" spans="1:4" x14ac:dyDescent="0.25">
      <c r="A519" s="15" t="s">
        <v>157</v>
      </c>
      <c r="B519" s="17">
        <v>69260.799137399998</v>
      </c>
      <c r="C519" s="17">
        <v>4963.7217840000003</v>
      </c>
      <c r="D519" s="17">
        <v>74224.520921400006</v>
      </c>
    </row>
    <row r="520" spans="1:4" x14ac:dyDescent="0.25">
      <c r="A520" s="15"/>
      <c r="B520" s="17"/>
      <c r="C520" s="17"/>
      <c r="D520" s="17"/>
    </row>
    <row r="521" spans="1:4" x14ac:dyDescent="0.25">
      <c r="A521" s="15" t="s">
        <v>100</v>
      </c>
      <c r="B521" s="17"/>
      <c r="C521" s="17"/>
      <c r="D521" s="17"/>
    </row>
    <row r="522" spans="1:4" x14ac:dyDescent="0.25">
      <c r="A522" s="16" t="s">
        <v>100</v>
      </c>
      <c r="B522" s="17">
        <v>0</v>
      </c>
      <c r="C522" s="17">
        <v>0</v>
      </c>
      <c r="D522" s="17">
        <v>0</v>
      </c>
    </row>
    <row r="523" spans="1:4" x14ac:dyDescent="0.25">
      <c r="A523" s="15" t="s">
        <v>114</v>
      </c>
      <c r="B523" s="17">
        <v>0</v>
      </c>
      <c r="C523" s="17">
        <v>0</v>
      </c>
      <c r="D523" s="17">
        <v>0</v>
      </c>
    </row>
    <row r="524" spans="1:4" x14ac:dyDescent="0.25">
      <c r="A524" s="15"/>
      <c r="B524" s="17"/>
      <c r="C524" s="17"/>
      <c r="D524" s="17"/>
    </row>
    <row r="525" spans="1:4" x14ac:dyDescent="0.25">
      <c r="A525" s="15" t="s">
        <v>91</v>
      </c>
      <c r="B525" s="17"/>
      <c r="C525" s="17"/>
      <c r="D525" s="17"/>
    </row>
    <row r="526" spans="1:4" x14ac:dyDescent="0.25">
      <c r="A526" s="16" t="s">
        <v>91</v>
      </c>
      <c r="B526" s="17">
        <v>0</v>
      </c>
      <c r="C526" s="17">
        <v>0</v>
      </c>
      <c r="D526" s="17">
        <v>0</v>
      </c>
    </row>
    <row r="527" spans="1:4" x14ac:dyDescent="0.25">
      <c r="A527" s="16" t="s">
        <v>22</v>
      </c>
      <c r="B527" s="17"/>
      <c r="C527" s="17">
        <v>0</v>
      </c>
      <c r="D527" s="17">
        <v>0</v>
      </c>
    </row>
    <row r="528" spans="1:4" x14ac:dyDescent="0.25">
      <c r="A528" s="15" t="s">
        <v>115</v>
      </c>
      <c r="B528" s="17">
        <v>0</v>
      </c>
      <c r="C528" s="17">
        <v>0</v>
      </c>
      <c r="D528" s="17">
        <v>0</v>
      </c>
    </row>
    <row r="529" spans="1:4" x14ac:dyDescent="0.25">
      <c r="A529" s="15"/>
      <c r="B529" s="17"/>
      <c r="C529" s="17"/>
      <c r="D529" s="17"/>
    </row>
    <row r="530" spans="1:4" x14ac:dyDescent="0.25">
      <c r="A530" s="15" t="s">
        <v>97</v>
      </c>
      <c r="B530" s="17"/>
      <c r="C530" s="17"/>
      <c r="D530" s="17"/>
    </row>
    <row r="531" spans="1:4" x14ac:dyDescent="0.25">
      <c r="A531" s="16" t="s">
        <v>97</v>
      </c>
      <c r="B531" s="17">
        <v>0</v>
      </c>
      <c r="C531" s="17">
        <v>0</v>
      </c>
      <c r="D531" s="17">
        <v>0</v>
      </c>
    </row>
    <row r="532" spans="1:4" x14ac:dyDescent="0.25">
      <c r="A532" s="16" t="s">
        <v>27</v>
      </c>
      <c r="B532" s="17">
        <v>0</v>
      </c>
      <c r="C532" s="17">
        <v>0</v>
      </c>
      <c r="D532" s="17">
        <v>0</v>
      </c>
    </row>
    <row r="533" spans="1:4" x14ac:dyDescent="0.25">
      <c r="A533" s="15" t="s">
        <v>116</v>
      </c>
      <c r="B533" s="17">
        <v>0</v>
      </c>
      <c r="C533" s="17">
        <v>0</v>
      </c>
      <c r="D533" s="17">
        <v>0</v>
      </c>
    </row>
    <row r="534" spans="1:4" x14ac:dyDescent="0.25">
      <c r="A534" s="15"/>
      <c r="B534" s="17"/>
      <c r="C534" s="17"/>
      <c r="D534" s="17"/>
    </row>
    <row r="535" spans="1:4" x14ac:dyDescent="0.25">
      <c r="A535" s="15" t="s">
        <v>102</v>
      </c>
      <c r="B535" s="17"/>
      <c r="C535" s="17"/>
      <c r="D535" s="17"/>
    </row>
    <row r="536" spans="1:4" x14ac:dyDescent="0.25">
      <c r="A536" s="16" t="s">
        <v>102</v>
      </c>
      <c r="B536" s="17">
        <v>0</v>
      </c>
      <c r="C536" s="17">
        <v>0</v>
      </c>
      <c r="D536" s="17">
        <v>0</v>
      </c>
    </row>
    <row r="537" spans="1:4" x14ac:dyDescent="0.25">
      <c r="A537" s="15" t="s">
        <v>122</v>
      </c>
      <c r="B537" s="17">
        <v>0</v>
      </c>
      <c r="C537" s="17">
        <v>0</v>
      </c>
      <c r="D537" s="17">
        <v>0</v>
      </c>
    </row>
    <row r="538" spans="1:4" x14ac:dyDescent="0.25">
      <c r="A538" s="15"/>
      <c r="B538" s="17"/>
      <c r="C538" s="17"/>
      <c r="D538" s="17"/>
    </row>
    <row r="539" spans="1:4" x14ac:dyDescent="0.25">
      <c r="A539" s="15" t="s">
        <v>106</v>
      </c>
      <c r="B539" s="17"/>
      <c r="C539" s="17"/>
      <c r="D539" s="17"/>
    </row>
    <row r="540" spans="1:4" x14ac:dyDescent="0.25">
      <c r="A540" s="16" t="s">
        <v>106</v>
      </c>
      <c r="B540" s="17">
        <v>0</v>
      </c>
      <c r="C540" s="17">
        <v>0</v>
      </c>
      <c r="D540" s="17">
        <v>0</v>
      </c>
    </row>
    <row r="541" spans="1:4" x14ac:dyDescent="0.25">
      <c r="A541" s="15" t="s">
        <v>119</v>
      </c>
      <c r="B541" s="17">
        <v>0</v>
      </c>
      <c r="C541" s="17">
        <v>0</v>
      </c>
      <c r="D541" s="17">
        <v>0</v>
      </c>
    </row>
    <row r="542" spans="1:4" x14ac:dyDescent="0.25">
      <c r="A542" s="15"/>
      <c r="B542" s="17"/>
      <c r="C542" s="17"/>
      <c r="D542" s="17"/>
    </row>
    <row r="543" spans="1:4" x14ac:dyDescent="0.25">
      <c r="A543" s="15" t="s">
        <v>107</v>
      </c>
      <c r="B543" s="17"/>
      <c r="C543" s="17"/>
      <c r="D543" s="17"/>
    </row>
    <row r="544" spans="1:4" x14ac:dyDescent="0.25">
      <c r="A544" s="16" t="s">
        <v>107</v>
      </c>
      <c r="B544" s="17">
        <v>0</v>
      </c>
      <c r="C544" s="17">
        <v>0</v>
      </c>
      <c r="D544" s="17">
        <v>0</v>
      </c>
    </row>
    <row r="545" spans="1:4" x14ac:dyDescent="0.25">
      <c r="A545" s="15" t="s">
        <v>123</v>
      </c>
      <c r="B545" s="17">
        <v>0</v>
      </c>
      <c r="C545" s="17">
        <v>0</v>
      </c>
      <c r="D545" s="17">
        <v>0</v>
      </c>
    </row>
    <row r="546" spans="1:4" x14ac:dyDescent="0.25">
      <c r="A546" s="15"/>
      <c r="B546" s="17"/>
      <c r="C546" s="17"/>
      <c r="D546" s="17"/>
    </row>
    <row r="547" spans="1:4" x14ac:dyDescent="0.25">
      <c r="A547" s="15" t="s">
        <v>108</v>
      </c>
      <c r="B547" s="17"/>
      <c r="C547" s="17"/>
      <c r="D547" s="17"/>
    </row>
    <row r="548" spans="1:4" x14ac:dyDescent="0.25">
      <c r="A548" s="16" t="s">
        <v>108</v>
      </c>
      <c r="B548" s="17">
        <v>0</v>
      </c>
      <c r="C548" s="17">
        <v>0</v>
      </c>
      <c r="D548" s="17">
        <v>0</v>
      </c>
    </row>
    <row r="549" spans="1:4" x14ac:dyDescent="0.25">
      <c r="A549" s="15" t="s">
        <v>117</v>
      </c>
      <c r="B549" s="17">
        <v>0</v>
      </c>
      <c r="C549" s="17">
        <v>0</v>
      </c>
      <c r="D549" s="17">
        <v>0</v>
      </c>
    </row>
    <row r="550" spans="1:4" x14ac:dyDescent="0.25">
      <c r="A550" s="15"/>
      <c r="B550" s="17"/>
      <c r="C550" s="17"/>
      <c r="D550" s="17"/>
    </row>
    <row r="551" spans="1:4" x14ac:dyDescent="0.25">
      <c r="A551" s="15" t="s">
        <v>109</v>
      </c>
      <c r="B551" s="17"/>
      <c r="C551" s="17"/>
      <c r="D551" s="17"/>
    </row>
    <row r="552" spans="1:4" x14ac:dyDescent="0.25">
      <c r="A552" s="16" t="s">
        <v>109</v>
      </c>
      <c r="B552" s="17">
        <v>0</v>
      </c>
      <c r="C552" s="17">
        <v>0</v>
      </c>
      <c r="D552" s="17">
        <v>0</v>
      </c>
    </row>
    <row r="553" spans="1:4" x14ac:dyDescent="0.25">
      <c r="A553" s="15" t="s">
        <v>120</v>
      </c>
      <c r="B553" s="17">
        <v>0</v>
      </c>
      <c r="C553" s="17">
        <v>0</v>
      </c>
      <c r="D553" s="17">
        <v>0</v>
      </c>
    </row>
    <row r="554" spans="1:4" x14ac:dyDescent="0.25">
      <c r="A554" s="15"/>
      <c r="B554" s="17"/>
      <c r="C554" s="17"/>
      <c r="D554" s="17"/>
    </row>
    <row r="555" spans="1:4" x14ac:dyDescent="0.25">
      <c r="A555" s="15" t="s">
        <v>93</v>
      </c>
      <c r="B555" s="17"/>
      <c r="C555" s="17"/>
      <c r="D555" s="17"/>
    </row>
    <row r="556" spans="1:4" x14ac:dyDescent="0.25">
      <c r="A556" s="16" t="s">
        <v>93</v>
      </c>
      <c r="B556" s="17">
        <v>0</v>
      </c>
      <c r="C556" s="17">
        <v>0</v>
      </c>
      <c r="D556" s="17">
        <v>0</v>
      </c>
    </row>
    <row r="557" spans="1:4" x14ac:dyDescent="0.25">
      <c r="A557" s="16" t="s">
        <v>23</v>
      </c>
      <c r="B557" s="17">
        <v>0</v>
      </c>
      <c r="C557" s="17">
        <v>0</v>
      </c>
      <c r="D557" s="17">
        <v>0</v>
      </c>
    </row>
    <row r="558" spans="1:4" x14ac:dyDescent="0.25">
      <c r="A558" s="15" t="s">
        <v>112</v>
      </c>
      <c r="B558" s="17">
        <v>0</v>
      </c>
      <c r="C558" s="17">
        <v>0</v>
      </c>
      <c r="D558" s="17">
        <v>0</v>
      </c>
    </row>
    <row r="559" spans="1:4" x14ac:dyDescent="0.25">
      <c r="A559" s="15"/>
      <c r="B559" s="17"/>
      <c r="C559" s="17"/>
      <c r="D559" s="17"/>
    </row>
    <row r="560" spans="1:4" x14ac:dyDescent="0.25">
      <c r="A560" s="15" t="s">
        <v>110</v>
      </c>
      <c r="B560" s="17"/>
      <c r="C560" s="17"/>
      <c r="D560" s="17"/>
    </row>
    <row r="561" spans="1:4" x14ac:dyDescent="0.25">
      <c r="A561" s="16" t="s">
        <v>110</v>
      </c>
      <c r="B561" s="17">
        <v>0</v>
      </c>
      <c r="C561" s="17">
        <v>0</v>
      </c>
      <c r="D561" s="17">
        <v>0</v>
      </c>
    </row>
    <row r="562" spans="1:4" x14ac:dyDescent="0.25">
      <c r="A562" s="15" t="s">
        <v>118</v>
      </c>
      <c r="B562" s="17">
        <v>0</v>
      </c>
      <c r="C562" s="17">
        <v>0</v>
      </c>
      <c r="D562" s="17">
        <v>0</v>
      </c>
    </row>
    <row r="563" spans="1:4" x14ac:dyDescent="0.25">
      <c r="A563" s="15"/>
      <c r="B563" s="17"/>
      <c r="C563" s="17"/>
      <c r="D563" s="17"/>
    </row>
    <row r="564" spans="1:4" x14ac:dyDescent="0.25">
      <c r="A564" s="15" t="s">
        <v>111</v>
      </c>
      <c r="B564" s="17"/>
      <c r="C564" s="17"/>
      <c r="D564" s="17"/>
    </row>
    <row r="565" spans="1:4" x14ac:dyDescent="0.25">
      <c r="A565" s="16" t="s">
        <v>111</v>
      </c>
      <c r="B565" s="17">
        <v>0</v>
      </c>
      <c r="C565" s="17">
        <v>0</v>
      </c>
      <c r="D565" s="17">
        <v>0</v>
      </c>
    </row>
    <row r="566" spans="1:4" x14ac:dyDescent="0.25">
      <c r="A566" s="15" t="s">
        <v>121</v>
      </c>
      <c r="B566" s="17">
        <v>0</v>
      </c>
      <c r="C566" s="17">
        <v>0</v>
      </c>
      <c r="D566" s="17">
        <v>0</v>
      </c>
    </row>
    <row r="567" spans="1:4" x14ac:dyDescent="0.25">
      <c r="A567" s="15"/>
      <c r="B567" s="17"/>
      <c r="C567" s="17"/>
      <c r="D567" s="17"/>
    </row>
    <row r="568" spans="1:4" x14ac:dyDescent="0.25">
      <c r="A568" s="15" t="s">
        <v>94</v>
      </c>
      <c r="B568" s="17"/>
      <c r="C568" s="17"/>
      <c r="D568" s="17"/>
    </row>
    <row r="569" spans="1:4" x14ac:dyDescent="0.25">
      <c r="A569" s="16" t="s">
        <v>24</v>
      </c>
      <c r="B569" s="17">
        <v>0</v>
      </c>
      <c r="C569" s="17">
        <v>0</v>
      </c>
      <c r="D569" s="17">
        <v>0</v>
      </c>
    </row>
    <row r="570" spans="1:4" x14ac:dyDescent="0.25">
      <c r="A570" s="15" t="s">
        <v>170</v>
      </c>
      <c r="B570" s="17">
        <v>0</v>
      </c>
      <c r="C570" s="17">
        <v>0</v>
      </c>
      <c r="D570" s="17">
        <v>0</v>
      </c>
    </row>
    <row r="571" spans="1:4" x14ac:dyDescent="0.25">
      <c r="A571" s="15"/>
      <c r="B571" s="17"/>
      <c r="C571" s="17"/>
      <c r="D571" s="17"/>
    </row>
    <row r="572" spans="1:4" x14ac:dyDescent="0.25">
      <c r="A572" s="15" t="s">
        <v>87</v>
      </c>
      <c r="B572" s="17"/>
      <c r="C572" s="17"/>
      <c r="D572" s="17"/>
    </row>
    <row r="573" spans="1:4" x14ac:dyDescent="0.25">
      <c r="A573" s="16" t="s">
        <v>20</v>
      </c>
      <c r="B573" s="17">
        <v>0</v>
      </c>
      <c r="C573" s="17">
        <v>0</v>
      </c>
      <c r="D573" s="17">
        <v>0</v>
      </c>
    </row>
    <row r="574" spans="1:4" x14ac:dyDescent="0.25">
      <c r="A574" s="15" t="s">
        <v>177</v>
      </c>
      <c r="B574" s="17">
        <v>0</v>
      </c>
      <c r="C574" s="17">
        <v>0</v>
      </c>
      <c r="D574" s="17">
        <v>0</v>
      </c>
    </row>
    <row r="575" spans="1:4" x14ac:dyDescent="0.25">
      <c r="A575" s="15"/>
      <c r="B575" s="17"/>
      <c r="C575" s="17"/>
      <c r="D575" s="17"/>
    </row>
    <row r="576" spans="1:4" x14ac:dyDescent="0.25">
      <c r="A576" s="15" t="s">
        <v>98</v>
      </c>
      <c r="B576" s="17"/>
      <c r="C576" s="17"/>
      <c r="D576" s="17"/>
    </row>
    <row r="577" spans="1:4" x14ac:dyDescent="0.25">
      <c r="A577" s="16" t="s">
        <v>28</v>
      </c>
      <c r="B577" s="17">
        <v>0</v>
      </c>
      <c r="C577" s="17">
        <v>0</v>
      </c>
      <c r="D577" s="17">
        <v>0</v>
      </c>
    </row>
    <row r="578" spans="1:4" x14ac:dyDescent="0.25">
      <c r="A578" s="15" t="s">
        <v>164</v>
      </c>
      <c r="B578" s="17">
        <v>0</v>
      </c>
      <c r="C578" s="17">
        <v>0</v>
      </c>
      <c r="D578" s="17">
        <v>0</v>
      </c>
    </row>
    <row r="579" spans="1:4" x14ac:dyDescent="0.25">
      <c r="A579" s="15"/>
      <c r="B579" s="17"/>
      <c r="C579" s="17"/>
      <c r="D579" s="17"/>
    </row>
    <row r="580" spans="1:4" x14ac:dyDescent="0.25">
      <c r="A580" s="15" t="s">
        <v>32</v>
      </c>
      <c r="B580" s="17"/>
      <c r="C580" s="17"/>
      <c r="D580" s="17"/>
    </row>
    <row r="581" spans="1:4" x14ac:dyDescent="0.25">
      <c r="A581" s="16" t="s">
        <v>102</v>
      </c>
      <c r="B581" s="17">
        <v>0</v>
      </c>
      <c r="C581" s="17">
        <v>0</v>
      </c>
      <c r="D581" s="17">
        <v>0</v>
      </c>
    </row>
    <row r="582" spans="1:4" x14ac:dyDescent="0.25">
      <c r="A582" s="16" t="s">
        <v>106</v>
      </c>
      <c r="B582" s="17">
        <v>0</v>
      </c>
      <c r="C582" s="17">
        <v>0</v>
      </c>
      <c r="D582" s="17">
        <v>0</v>
      </c>
    </row>
    <row r="583" spans="1:4" x14ac:dyDescent="0.25">
      <c r="A583" s="16" t="s">
        <v>107</v>
      </c>
      <c r="B583" s="17">
        <v>0</v>
      </c>
      <c r="C583" s="17">
        <v>0</v>
      </c>
      <c r="D583" s="17">
        <v>0</v>
      </c>
    </row>
    <row r="584" spans="1:4" x14ac:dyDescent="0.25">
      <c r="A584" s="16" t="s">
        <v>109</v>
      </c>
      <c r="B584" s="17">
        <v>0</v>
      </c>
      <c r="C584" s="17">
        <v>0</v>
      </c>
      <c r="D584" s="17">
        <v>0</v>
      </c>
    </row>
    <row r="585" spans="1:4" x14ac:dyDescent="0.25">
      <c r="A585" s="16" t="s">
        <v>93</v>
      </c>
      <c r="B585" s="17">
        <v>0</v>
      </c>
      <c r="C585" s="17">
        <v>0</v>
      </c>
      <c r="D585" s="17">
        <v>0</v>
      </c>
    </row>
    <row r="586" spans="1:4" x14ac:dyDescent="0.25">
      <c r="A586" s="16" t="s">
        <v>111</v>
      </c>
      <c r="B586" s="17">
        <v>0</v>
      </c>
      <c r="C586" s="17">
        <v>0</v>
      </c>
      <c r="D586" s="17">
        <v>0</v>
      </c>
    </row>
    <row r="587" spans="1:4" x14ac:dyDescent="0.25">
      <c r="A587" s="16" t="s">
        <v>16</v>
      </c>
      <c r="B587" s="17">
        <v>0</v>
      </c>
      <c r="C587" s="17">
        <v>0</v>
      </c>
      <c r="D587" s="17">
        <v>0</v>
      </c>
    </row>
    <row r="588" spans="1:4" x14ac:dyDescent="0.25">
      <c r="A588" s="16" t="s">
        <v>17</v>
      </c>
      <c r="B588" s="17">
        <v>0</v>
      </c>
      <c r="C588" s="17">
        <v>0</v>
      </c>
      <c r="D588" s="17">
        <v>0</v>
      </c>
    </row>
    <row r="589" spans="1:4" x14ac:dyDescent="0.25">
      <c r="A589" s="16" t="s">
        <v>20</v>
      </c>
      <c r="B589" s="17">
        <v>0</v>
      </c>
      <c r="C589" s="17">
        <v>0</v>
      </c>
      <c r="D589" s="17">
        <v>0</v>
      </c>
    </row>
    <row r="590" spans="1:4" x14ac:dyDescent="0.25">
      <c r="A590" s="16" t="s">
        <v>11</v>
      </c>
      <c r="B590" s="17">
        <v>0</v>
      </c>
      <c r="C590" s="17">
        <v>0</v>
      </c>
      <c r="D590" s="17">
        <v>0</v>
      </c>
    </row>
    <row r="591" spans="1:4" x14ac:dyDescent="0.25">
      <c r="A591" s="16" t="s">
        <v>23</v>
      </c>
      <c r="B591" s="17">
        <v>0</v>
      </c>
      <c r="C591" s="17">
        <v>0</v>
      </c>
      <c r="D591" s="17">
        <v>0</v>
      </c>
    </row>
    <row r="592" spans="1:4" x14ac:dyDescent="0.25">
      <c r="A592" s="16" t="s">
        <v>24</v>
      </c>
      <c r="B592" s="17">
        <v>0</v>
      </c>
      <c r="C592" s="17">
        <v>0</v>
      </c>
      <c r="D592" s="17">
        <v>0</v>
      </c>
    </row>
    <row r="593" spans="1:4" x14ac:dyDescent="0.25">
      <c r="A593" s="16" t="s">
        <v>25</v>
      </c>
      <c r="B593" s="17">
        <v>0</v>
      </c>
      <c r="C593" s="17">
        <v>0</v>
      </c>
      <c r="D593" s="17">
        <v>0</v>
      </c>
    </row>
    <row r="594" spans="1:4" x14ac:dyDescent="0.25">
      <c r="A594" s="16" t="s">
        <v>26</v>
      </c>
      <c r="B594" s="17">
        <v>0</v>
      </c>
      <c r="C594" s="17">
        <v>0</v>
      </c>
      <c r="D594" s="17">
        <v>0</v>
      </c>
    </row>
    <row r="595" spans="1:4" x14ac:dyDescent="0.25">
      <c r="A595" s="16" t="s">
        <v>201</v>
      </c>
      <c r="B595" s="17">
        <v>0</v>
      </c>
      <c r="C595" s="17">
        <v>0</v>
      </c>
      <c r="D595" s="17">
        <v>0</v>
      </c>
    </row>
    <row r="596" spans="1:4" x14ac:dyDescent="0.25">
      <c r="A596" s="15" t="s">
        <v>124</v>
      </c>
      <c r="B596" s="17">
        <v>0</v>
      </c>
      <c r="C596" s="17">
        <v>0</v>
      </c>
      <c r="D596" s="17">
        <v>0</v>
      </c>
    </row>
    <row r="597" spans="1:4" x14ac:dyDescent="0.25">
      <c r="A597" s="15"/>
      <c r="B597" s="17"/>
      <c r="C597" s="17"/>
      <c r="D597" s="17"/>
    </row>
    <row r="598" spans="1:4" x14ac:dyDescent="0.25">
      <c r="A598" s="15" t="s">
        <v>15</v>
      </c>
      <c r="B598" s="17"/>
      <c r="C598" s="17"/>
      <c r="D598" s="17"/>
    </row>
    <row r="599" spans="1:4" x14ac:dyDescent="0.25">
      <c r="A599" s="16" t="s">
        <v>15</v>
      </c>
      <c r="B599" s="17">
        <v>0</v>
      </c>
      <c r="C599" s="17">
        <v>0</v>
      </c>
      <c r="D599" s="17">
        <v>0</v>
      </c>
    </row>
    <row r="600" spans="1:4" x14ac:dyDescent="0.25">
      <c r="A600" s="15" t="s">
        <v>48</v>
      </c>
      <c r="B600" s="17">
        <v>0</v>
      </c>
      <c r="C600" s="17">
        <v>0</v>
      </c>
      <c r="D600" s="17">
        <v>0</v>
      </c>
    </row>
    <row r="601" spans="1:4" x14ac:dyDescent="0.25">
      <c r="A601" s="15"/>
      <c r="B601" s="17"/>
      <c r="C601" s="17"/>
      <c r="D601" s="17"/>
    </row>
    <row r="602" spans="1:4" x14ac:dyDescent="0.25">
      <c r="A602" s="15" t="s">
        <v>45</v>
      </c>
      <c r="B602" s="17"/>
      <c r="C602" s="17"/>
      <c r="D602" s="17"/>
    </row>
    <row r="603" spans="1:4" x14ac:dyDescent="0.25">
      <c r="A603" s="16" t="s">
        <v>26</v>
      </c>
      <c r="B603" s="17">
        <v>0</v>
      </c>
      <c r="C603" s="17">
        <v>0</v>
      </c>
      <c r="D603" s="17">
        <v>0</v>
      </c>
    </row>
    <row r="604" spans="1:4" x14ac:dyDescent="0.25">
      <c r="A604" s="15" t="s">
        <v>125</v>
      </c>
      <c r="B604" s="17">
        <v>0</v>
      </c>
      <c r="C604" s="17">
        <v>0</v>
      </c>
      <c r="D604" s="17">
        <v>0</v>
      </c>
    </row>
    <row r="605" spans="1:4" x14ac:dyDescent="0.25">
      <c r="A605" s="15"/>
      <c r="B605" s="17"/>
      <c r="C605" s="17"/>
      <c r="D605" s="17"/>
    </row>
    <row r="606" spans="1:4" x14ac:dyDescent="0.25">
      <c r="A606" s="15" t="s">
        <v>42</v>
      </c>
      <c r="B606" s="17"/>
      <c r="C606" s="17"/>
      <c r="D606" s="17"/>
    </row>
    <row r="607" spans="1:4" x14ac:dyDescent="0.25">
      <c r="A607" s="16" t="s">
        <v>24</v>
      </c>
      <c r="B607" s="17">
        <v>0</v>
      </c>
      <c r="C607" s="17">
        <v>0</v>
      </c>
      <c r="D607" s="17">
        <v>0</v>
      </c>
    </row>
    <row r="608" spans="1:4" x14ac:dyDescent="0.25">
      <c r="A608" s="15" t="s">
        <v>126</v>
      </c>
      <c r="B608" s="17">
        <v>0</v>
      </c>
      <c r="C608" s="17">
        <v>0</v>
      </c>
      <c r="D608" s="17">
        <v>0</v>
      </c>
    </row>
    <row r="609" spans="1:4" x14ac:dyDescent="0.25">
      <c r="A609" s="15"/>
      <c r="B609" s="17"/>
      <c r="C609" s="17"/>
      <c r="D609" s="17"/>
    </row>
    <row r="610" spans="1:4" x14ac:dyDescent="0.25">
      <c r="A610" s="15" t="s">
        <v>16</v>
      </c>
      <c r="B610" s="17"/>
      <c r="C610" s="17"/>
      <c r="D610" s="17"/>
    </row>
    <row r="611" spans="1:4" x14ac:dyDescent="0.25">
      <c r="A611" s="16" t="s">
        <v>16</v>
      </c>
      <c r="B611" s="17">
        <v>0</v>
      </c>
      <c r="C611" s="17">
        <v>0</v>
      </c>
      <c r="D611" s="17">
        <v>0</v>
      </c>
    </row>
    <row r="612" spans="1:4" x14ac:dyDescent="0.25">
      <c r="A612" s="15" t="s">
        <v>49</v>
      </c>
      <c r="B612" s="17">
        <v>0</v>
      </c>
      <c r="C612" s="17">
        <v>0</v>
      </c>
      <c r="D612" s="17">
        <v>0</v>
      </c>
    </row>
    <row r="613" spans="1:4" x14ac:dyDescent="0.25">
      <c r="A613" s="15"/>
      <c r="B613" s="17"/>
      <c r="C613" s="17"/>
      <c r="D613" s="17"/>
    </row>
    <row r="614" spans="1:4" x14ac:dyDescent="0.25">
      <c r="A614" s="15" t="s">
        <v>17</v>
      </c>
      <c r="B614" s="17"/>
      <c r="C614" s="17"/>
      <c r="D614" s="17"/>
    </row>
    <row r="615" spans="1:4" x14ac:dyDescent="0.25">
      <c r="A615" s="16" t="s">
        <v>17</v>
      </c>
      <c r="B615" s="17">
        <v>0</v>
      </c>
      <c r="C615" s="17">
        <v>0</v>
      </c>
      <c r="D615" s="17">
        <v>0</v>
      </c>
    </row>
    <row r="616" spans="1:4" x14ac:dyDescent="0.25">
      <c r="A616" s="15" t="s">
        <v>50</v>
      </c>
      <c r="B616" s="17">
        <v>0</v>
      </c>
      <c r="C616" s="17">
        <v>0</v>
      </c>
      <c r="D616" s="17">
        <v>0</v>
      </c>
    </row>
    <row r="617" spans="1:4" x14ac:dyDescent="0.25">
      <c r="A617" s="15"/>
      <c r="B617" s="17"/>
      <c r="C617" s="17"/>
      <c r="D617" s="17"/>
    </row>
    <row r="618" spans="1:4" x14ac:dyDescent="0.25">
      <c r="A618" s="15" t="s">
        <v>37</v>
      </c>
      <c r="B618" s="17"/>
      <c r="C618" s="17"/>
      <c r="D618" s="17"/>
    </row>
    <row r="619" spans="1:4" x14ac:dyDescent="0.25">
      <c r="A619" s="16" t="s">
        <v>99</v>
      </c>
      <c r="B619" s="17">
        <v>18034.095939999999</v>
      </c>
      <c r="C619" s="17">
        <v>1314.2144519999999</v>
      </c>
      <c r="D619" s="17">
        <v>19348.310391999999</v>
      </c>
    </row>
    <row r="620" spans="1:4" x14ac:dyDescent="0.25">
      <c r="A620" s="16" t="s">
        <v>100</v>
      </c>
      <c r="B620" s="17">
        <v>3264.0046549999997</v>
      </c>
      <c r="C620" s="17">
        <v>456.92563699999999</v>
      </c>
      <c r="D620" s="17">
        <v>3720.9302919999996</v>
      </c>
    </row>
    <row r="621" spans="1:4" x14ac:dyDescent="0.25">
      <c r="A621" s="16" t="s">
        <v>91</v>
      </c>
      <c r="B621" s="17">
        <v>8710.5246200000001</v>
      </c>
      <c r="C621" s="17">
        <v>-214.965011</v>
      </c>
      <c r="D621" s="17">
        <v>8495.5596089999999</v>
      </c>
    </row>
    <row r="622" spans="1:4" x14ac:dyDescent="0.25">
      <c r="A622" s="16" t="s">
        <v>97</v>
      </c>
      <c r="B622" s="17">
        <v>945.39026000000001</v>
      </c>
      <c r="C622" s="17">
        <v>-30.685084</v>
      </c>
      <c r="D622" s="17">
        <v>914.70517600000005</v>
      </c>
    </row>
    <row r="623" spans="1:4" x14ac:dyDescent="0.25">
      <c r="A623" s="16" t="s">
        <v>102</v>
      </c>
      <c r="B623" s="17">
        <v>681.43372799999997</v>
      </c>
      <c r="C623" s="17">
        <v>21.883908599999998</v>
      </c>
      <c r="D623" s="17">
        <v>703.31763660000001</v>
      </c>
    </row>
    <row r="624" spans="1:4" x14ac:dyDescent="0.25">
      <c r="A624" s="16" t="s">
        <v>106</v>
      </c>
      <c r="B624" s="17">
        <v>5673.1874129999997</v>
      </c>
      <c r="C624" s="17">
        <v>738.66393960000005</v>
      </c>
      <c r="D624" s="17">
        <v>6411.8513525999997</v>
      </c>
    </row>
    <row r="625" spans="1:4" x14ac:dyDescent="0.25">
      <c r="A625" s="16" t="s">
        <v>107</v>
      </c>
      <c r="B625" s="17">
        <v>10540.90863</v>
      </c>
      <c r="C625" s="17">
        <v>329.334453</v>
      </c>
      <c r="D625" s="17">
        <v>10870.243082999999</v>
      </c>
    </row>
    <row r="626" spans="1:4" x14ac:dyDescent="0.25">
      <c r="A626" s="16" t="s">
        <v>108</v>
      </c>
      <c r="B626" s="17">
        <v>2703.8452244999999</v>
      </c>
      <c r="C626" s="17">
        <v>894.17090069999995</v>
      </c>
      <c r="D626" s="17">
        <v>3598.0161251999998</v>
      </c>
    </row>
    <row r="627" spans="1:4" x14ac:dyDescent="0.25">
      <c r="A627" s="16" t="s">
        <v>109</v>
      </c>
      <c r="B627" s="17">
        <v>839.08875599999999</v>
      </c>
      <c r="C627" s="17">
        <v>122.96523719999999</v>
      </c>
      <c r="D627" s="17">
        <v>962.05399319999992</v>
      </c>
    </row>
    <row r="628" spans="1:4" x14ac:dyDescent="0.25">
      <c r="A628" s="16" t="s">
        <v>93</v>
      </c>
      <c r="B628" s="17">
        <v>18191.968505000001</v>
      </c>
      <c r="C628" s="17">
        <v>1351.8955249999999</v>
      </c>
      <c r="D628" s="17">
        <v>19543.864030000001</v>
      </c>
    </row>
    <row r="629" spans="1:4" x14ac:dyDescent="0.25">
      <c r="A629" s="16" t="s">
        <v>110</v>
      </c>
      <c r="B629" s="17">
        <v>8206.9299049999991</v>
      </c>
      <c r="C629" s="17">
        <v>18088.457681</v>
      </c>
      <c r="D629" s="17">
        <v>26295.387586000001</v>
      </c>
    </row>
    <row r="630" spans="1:4" x14ac:dyDescent="0.25">
      <c r="A630" s="16" t="s">
        <v>111</v>
      </c>
      <c r="B630" s="17">
        <v>1422.8136269999998</v>
      </c>
      <c r="C630" s="17">
        <v>322.49067959999996</v>
      </c>
      <c r="D630" s="17">
        <v>1745.3043065999998</v>
      </c>
    </row>
    <row r="631" spans="1:4" x14ac:dyDescent="0.25">
      <c r="A631" s="16" t="s">
        <v>15</v>
      </c>
      <c r="B631" s="17">
        <v>6138.3007537599997</v>
      </c>
      <c r="C631" s="17">
        <v>277.53144395499999</v>
      </c>
      <c r="D631" s="17">
        <v>6415.8321977149999</v>
      </c>
    </row>
    <row r="632" spans="1:4" x14ac:dyDescent="0.25">
      <c r="A632" s="16" t="s">
        <v>16</v>
      </c>
      <c r="B632" s="17">
        <v>7759.0917849999996</v>
      </c>
      <c r="C632" s="17">
        <v>632.43195900000001</v>
      </c>
      <c r="D632" s="17">
        <v>8391.5237440000001</v>
      </c>
    </row>
    <row r="633" spans="1:4" x14ac:dyDescent="0.25">
      <c r="A633" s="16" t="s">
        <v>17</v>
      </c>
      <c r="B633" s="17">
        <v>12717.315553499999</v>
      </c>
      <c r="C633" s="17">
        <v>1750.5554355000002</v>
      </c>
      <c r="D633" s="17">
        <v>14467.870988999999</v>
      </c>
    </row>
    <row r="634" spans="1:4" x14ac:dyDescent="0.25">
      <c r="A634" s="16" t="s">
        <v>18</v>
      </c>
      <c r="B634" s="17">
        <v>5845.9899649999998</v>
      </c>
      <c r="C634" s="17">
        <v>114.62634800000001</v>
      </c>
      <c r="D634" s="17">
        <v>5960.6163129999995</v>
      </c>
    </row>
    <row r="635" spans="1:4" x14ac:dyDescent="0.25">
      <c r="A635" s="16" t="s">
        <v>19</v>
      </c>
      <c r="B635" s="17">
        <v>6559.5700200000001</v>
      </c>
      <c r="C635" s="17">
        <v>697.66993599999989</v>
      </c>
      <c r="D635" s="17">
        <v>7257.2399560000003</v>
      </c>
    </row>
    <row r="636" spans="1:4" x14ac:dyDescent="0.25">
      <c r="A636" s="16" t="s">
        <v>20</v>
      </c>
      <c r="B636" s="17">
        <v>0</v>
      </c>
      <c r="C636" s="17">
        <v>0</v>
      </c>
      <c r="D636" s="17">
        <v>0</v>
      </c>
    </row>
    <row r="637" spans="1:4" x14ac:dyDescent="0.25">
      <c r="A637" s="16" t="s">
        <v>21</v>
      </c>
      <c r="B637" s="17">
        <v>2283.7644</v>
      </c>
      <c r="C637" s="17">
        <v>163.441621</v>
      </c>
      <c r="D637" s="17">
        <v>2447.206021</v>
      </c>
    </row>
    <row r="638" spans="1:4" x14ac:dyDescent="0.25">
      <c r="A638" s="16" t="s">
        <v>11</v>
      </c>
      <c r="B638" s="17">
        <v>2429.1062704999999</v>
      </c>
      <c r="C638" s="17">
        <v>50.768228550000003</v>
      </c>
      <c r="D638" s="17">
        <v>2479.8744990499999</v>
      </c>
    </row>
    <row r="639" spans="1:4" x14ac:dyDescent="0.25">
      <c r="A639" s="16" t="s">
        <v>22</v>
      </c>
      <c r="B639" s="17">
        <v>0</v>
      </c>
      <c r="C639" s="17">
        <v>0</v>
      </c>
      <c r="D639" s="17">
        <v>0</v>
      </c>
    </row>
    <row r="640" spans="1:4" x14ac:dyDescent="0.25">
      <c r="A640" s="16" t="s">
        <v>23</v>
      </c>
      <c r="B640" s="17">
        <v>2297.2983275000001</v>
      </c>
      <c r="C640" s="17">
        <v>113.47979050000001</v>
      </c>
      <c r="D640" s="17">
        <v>2410.7781180000002</v>
      </c>
    </row>
    <row r="641" spans="1:4" x14ac:dyDescent="0.25">
      <c r="A641" s="16" t="s">
        <v>24</v>
      </c>
      <c r="B641" s="17">
        <v>0</v>
      </c>
      <c r="C641" s="17">
        <v>0</v>
      </c>
      <c r="D641" s="17">
        <v>0</v>
      </c>
    </row>
    <row r="642" spans="1:4" x14ac:dyDescent="0.25">
      <c r="A642" s="16" t="s">
        <v>25</v>
      </c>
      <c r="B642" s="17">
        <v>0</v>
      </c>
      <c r="C642" s="17">
        <v>0</v>
      </c>
      <c r="D642" s="17">
        <v>0</v>
      </c>
    </row>
    <row r="643" spans="1:4" x14ac:dyDescent="0.25">
      <c r="A643" s="16" t="s">
        <v>26</v>
      </c>
      <c r="B643" s="17">
        <v>0</v>
      </c>
      <c r="C643" s="17">
        <v>0</v>
      </c>
      <c r="D643" s="17">
        <v>0</v>
      </c>
    </row>
    <row r="644" spans="1:4" x14ac:dyDescent="0.25">
      <c r="A644" s="16" t="s">
        <v>27</v>
      </c>
      <c r="B644" s="17">
        <v>0</v>
      </c>
      <c r="C644" s="17">
        <v>0</v>
      </c>
      <c r="D644" s="17">
        <v>0</v>
      </c>
    </row>
    <row r="645" spans="1:4" x14ac:dyDescent="0.25">
      <c r="A645" s="16" t="s">
        <v>28</v>
      </c>
      <c r="B645" s="17">
        <v>0</v>
      </c>
      <c r="C645" s="17">
        <v>0</v>
      </c>
      <c r="D645" s="17">
        <v>0</v>
      </c>
    </row>
    <row r="646" spans="1:4" x14ac:dyDescent="0.25">
      <c r="A646" s="16" t="s">
        <v>201</v>
      </c>
      <c r="B646" s="17">
        <v>7418.49217125</v>
      </c>
      <c r="C646" s="17">
        <v>783.26530349999996</v>
      </c>
      <c r="D646" s="17">
        <v>8201.7574747500003</v>
      </c>
    </row>
    <row r="647" spans="1:4" x14ac:dyDescent="0.25">
      <c r="A647" s="15" t="s">
        <v>127</v>
      </c>
      <c r="B647" s="17">
        <v>132663.12051000999</v>
      </c>
      <c r="C647" s="17">
        <v>27979.122384705002</v>
      </c>
      <c r="D647" s="17">
        <v>160642.24289471499</v>
      </c>
    </row>
    <row r="648" spans="1:4" x14ac:dyDescent="0.25">
      <c r="A648" s="15"/>
      <c r="B648" s="17"/>
      <c r="C648" s="17"/>
      <c r="D648" s="17"/>
    </row>
    <row r="649" spans="1:4" x14ac:dyDescent="0.25">
      <c r="A649" s="15" t="s">
        <v>38</v>
      </c>
      <c r="B649" s="17"/>
      <c r="C649" s="17"/>
      <c r="D649" s="17"/>
    </row>
    <row r="650" spans="1:4" x14ac:dyDescent="0.25">
      <c r="A650" s="16" t="s">
        <v>20</v>
      </c>
      <c r="B650" s="17">
        <v>0</v>
      </c>
      <c r="C650" s="17">
        <v>0</v>
      </c>
      <c r="D650" s="17">
        <v>0</v>
      </c>
    </row>
    <row r="651" spans="1:4" x14ac:dyDescent="0.25">
      <c r="A651" s="16" t="s">
        <v>11</v>
      </c>
      <c r="B651" s="17">
        <v>542.31209760000002</v>
      </c>
      <c r="C651" s="17">
        <v>12.007423350000002</v>
      </c>
      <c r="D651" s="17">
        <v>554.31952094999997</v>
      </c>
    </row>
    <row r="652" spans="1:4" x14ac:dyDescent="0.25">
      <c r="A652" s="16" t="s">
        <v>23</v>
      </c>
      <c r="B652" s="17">
        <v>0</v>
      </c>
      <c r="C652" s="17">
        <v>0</v>
      </c>
      <c r="D652" s="17">
        <v>0</v>
      </c>
    </row>
    <row r="653" spans="1:4" x14ac:dyDescent="0.25">
      <c r="A653" s="16" t="s">
        <v>25</v>
      </c>
      <c r="B653" s="17">
        <v>252.603432</v>
      </c>
      <c r="C653" s="17">
        <v>38.0050065</v>
      </c>
      <c r="D653" s="17">
        <v>290.60843849999998</v>
      </c>
    </row>
    <row r="654" spans="1:4" x14ac:dyDescent="0.25">
      <c r="A654" s="15" t="s">
        <v>128</v>
      </c>
      <c r="B654" s="17">
        <v>794.91552960000001</v>
      </c>
      <c r="C654" s="17">
        <v>50.012429850000004</v>
      </c>
      <c r="D654" s="17">
        <v>844.92795944999989</v>
      </c>
    </row>
    <row r="655" spans="1:4" x14ac:dyDescent="0.25">
      <c r="A655" s="15"/>
      <c r="B655" s="17"/>
      <c r="C655" s="17"/>
      <c r="D655" s="17"/>
    </row>
    <row r="656" spans="1:4" x14ac:dyDescent="0.25">
      <c r="A656" s="15" t="s">
        <v>40</v>
      </c>
      <c r="B656" s="17"/>
      <c r="C656" s="17"/>
      <c r="D656" s="17"/>
    </row>
    <row r="657" spans="1:4" x14ac:dyDescent="0.25">
      <c r="A657" s="16" t="s">
        <v>93</v>
      </c>
      <c r="B657" s="17">
        <v>0</v>
      </c>
      <c r="C657" s="17">
        <v>0</v>
      </c>
      <c r="D657" s="17">
        <v>0</v>
      </c>
    </row>
    <row r="658" spans="1:4" x14ac:dyDescent="0.25">
      <c r="A658" s="16" t="s">
        <v>23</v>
      </c>
      <c r="B658" s="17">
        <v>0</v>
      </c>
      <c r="C658" s="17">
        <v>0</v>
      </c>
      <c r="D658" s="17">
        <v>0</v>
      </c>
    </row>
    <row r="659" spans="1:4" x14ac:dyDescent="0.25">
      <c r="A659" s="15" t="s">
        <v>129</v>
      </c>
      <c r="B659" s="17">
        <v>0</v>
      </c>
      <c r="C659" s="17">
        <v>0</v>
      </c>
      <c r="D659" s="17">
        <v>0</v>
      </c>
    </row>
    <row r="660" spans="1:4" x14ac:dyDescent="0.25">
      <c r="A660" s="15"/>
      <c r="B660" s="17"/>
      <c r="C660" s="17"/>
      <c r="D660" s="17"/>
    </row>
    <row r="661" spans="1:4" x14ac:dyDescent="0.25">
      <c r="A661" s="15" t="s">
        <v>30</v>
      </c>
      <c r="B661" s="17"/>
      <c r="C661" s="17"/>
      <c r="D661" s="17"/>
    </row>
    <row r="662" spans="1:4" x14ac:dyDescent="0.25">
      <c r="A662" s="16" t="s">
        <v>99</v>
      </c>
      <c r="B662" s="17">
        <v>0</v>
      </c>
      <c r="C662" s="17">
        <v>0</v>
      </c>
      <c r="D662" s="17">
        <v>0</v>
      </c>
    </row>
    <row r="663" spans="1:4" x14ac:dyDescent="0.25">
      <c r="A663" s="16" t="s">
        <v>100</v>
      </c>
      <c r="B663" s="17">
        <v>0</v>
      </c>
      <c r="C663" s="17">
        <v>0</v>
      </c>
      <c r="D663" s="17">
        <v>0</v>
      </c>
    </row>
    <row r="664" spans="1:4" x14ac:dyDescent="0.25">
      <c r="A664" s="16" t="s">
        <v>91</v>
      </c>
      <c r="B664" s="17">
        <v>0</v>
      </c>
      <c r="C664" s="17">
        <v>0</v>
      </c>
      <c r="D664" s="17">
        <v>0</v>
      </c>
    </row>
    <row r="665" spans="1:4" x14ac:dyDescent="0.25">
      <c r="A665" s="16" t="s">
        <v>97</v>
      </c>
      <c r="B665" s="17">
        <v>0</v>
      </c>
      <c r="C665" s="17">
        <v>0</v>
      </c>
      <c r="D665" s="17">
        <v>0</v>
      </c>
    </row>
    <row r="666" spans="1:4" x14ac:dyDescent="0.25">
      <c r="A666" s="16" t="s">
        <v>108</v>
      </c>
      <c r="B666" s="17">
        <v>0</v>
      </c>
      <c r="C666" s="17">
        <v>0</v>
      </c>
      <c r="D666" s="17">
        <v>0</v>
      </c>
    </row>
    <row r="667" spans="1:4" x14ac:dyDescent="0.25">
      <c r="A667" s="16" t="s">
        <v>110</v>
      </c>
      <c r="B667" s="17">
        <v>0</v>
      </c>
      <c r="C667" s="17">
        <v>0</v>
      </c>
      <c r="D667" s="17">
        <v>0</v>
      </c>
    </row>
    <row r="668" spans="1:4" x14ac:dyDescent="0.25">
      <c r="A668" s="16" t="s">
        <v>15</v>
      </c>
      <c r="B668" s="17">
        <v>0</v>
      </c>
      <c r="C668" s="17">
        <v>0</v>
      </c>
      <c r="D668" s="17">
        <v>0</v>
      </c>
    </row>
    <row r="669" spans="1:4" x14ac:dyDescent="0.25">
      <c r="A669" s="16" t="s">
        <v>18</v>
      </c>
      <c r="B669" s="17">
        <v>0</v>
      </c>
      <c r="C669" s="17">
        <v>0</v>
      </c>
      <c r="D669" s="17">
        <v>0</v>
      </c>
    </row>
    <row r="670" spans="1:4" x14ac:dyDescent="0.25">
      <c r="A670" s="16" t="s">
        <v>19</v>
      </c>
      <c r="B670" s="17">
        <v>0</v>
      </c>
      <c r="C670" s="17">
        <v>0</v>
      </c>
      <c r="D670" s="17">
        <v>0</v>
      </c>
    </row>
    <row r="671" spans="1:4" x14ac:dyDescent="0.25">
      <c r="A671" s="16" t="s">
        <v>21</v>
      </c>
      <c r="B671" s="17">
        <v>0</v>
      </c>
      <c r="C671" s="17">
        <v>0</v>
      </c>
      <c r="D671" s="17">
        <v>0</v>
      </c>
    </row>
    <row r="672" spans="1:4" x14ac:dyDescent="0.25">
      <c r="A672" s="16" t="s">
        <v>22</v>
      </c>
      <c r="B672" s="17">
        <v>0</v>
      </c>
      <c r="C672" s="17">
        <v>0</v>
      </c>
      <c r="D672" s="17">
        <v>0</v>
      </c>
    </row>
    <row r="673" spans="1:4" x14ac:dyDescent="0.25">
      <c r="A673" s="16" t="s">
        <v>27</v>
      </c>
      <c r="B673" s="17">
        <v>0</v>
      </c>
      <c r="C673" s="17">
        <v>0</v>
      </c>
      <c r="D673" s="17">
        <v>0</v>
      </c>
    </row>
    <row r="674" spans="1:4" x14ac:dyDescent="0.25">
      <c r="A674" s="16" t="s">
        <v>28</v>
      </c>
      <c r="B674" s="17">
        <v>0</v>
      </c>
      <c r="C674" s="17">
        <v>0</v>
      </c>
      <c r="D674" s="17">
        <v>0</v>
      </c>
    </row>
    <row r="675" spans="1:4" x14ac:dyDescent="0.25">
      <c r="A675" s="15" t="s">
        <v>130</v>
      </c>
      <c r="B675" s="17">
        <v>0</v>
      </c>
      <c r="C675" s="17">
        <v>0</v>
      </c>
      <c r="D675" s="17">
        <v>0</v>
      </c>
    </row>
    <row r="676" spans="1:4" x14ac:dyDescent="0.25">
      <c r="A676" s="15"/>
      <c r="B676" s="17"/>
      <c r="C676" s="17"/>
      <c r="D676" s="17"/>
    </row>
    <row r="677" spans="1:4" x14ac:dyDescent="0.25">
      <c r="A677" s="15" t="s">
        <v>34</v>
      </c>
      <c r="B677" s="17"/>
      <c r="C677" s="17"/>
      <c r="D677" s="17"/>
    </row>
    <row r="678" spans="1:4" x14ac:dyDescent="0.25">
      <c r="A678" s="16" t="s">
        <v>93</v>
      </c>
      <c r="B678" s="17">
        <v>75983.198686000003</v>
      </c>
      <c r="C678" s="17">
        <v>5817.0774249999995</v>
      </c>
      <c r="D678" s="17">
        <v>81800.276110999999</v>
      </c>
    </row>
    <row r="679" spans="1:4" x14ac:dyDescent="0.25">
      <c r="A679" s="16" t="s">
        <v>17</v>
      </c>
      <c r="B679" s="17">
        <v>53116.973800200001</v>
      </c>
      <c r="C679" s="17">
        <v>7532.4729735000001</v>
      </c>
      <c r="D679" s="17">
        <v>60649.446773700001</v>
      </c>
    </row>
    <row r="680" spans="1:4" x14ac:dyDescent="0.25">
      <c r="A680" s="16" t="s">
        <v>23</v>
      </c>
      <c r="B680" s="17">
        <v>9595.227433</v>
      </c>
      <c r="C680" s="17">
        <v>488.2927085</v>
      </c>
      <c r="D680" s="17">
        <v>10083.520141499999</v>
      </c>
    </row>
    <row r="681" spans="1:4" x14ac:dyDescent="0.25">
      <c r="A681" s="15" t="s">
        <v>131</v>
      </c>
      <c r="B681" s="17">
        <v>138695.39991919999</v>
      </c>
      <c r="C681" s="17">
        <v>13837.843106999999</v>
      </c>
      <c r="D681" s="17">
        <v>152533.24302619998</v>
      </c>
    </row>
    <row r="682" spans="1:4" x14ac:dyDescent="0.25">
      <c r="A682" s="15"/>
      <c r="B682" s="17"/>
      <c r="C682" s="17"/>
      <c r="D682" s="17"/>
    </row>
    <row r="683" spans="1:4" x14ac:dyDescent="0.25">
      <c r="A683" s="15" t="s">
        <v>18</v>
      </c>
      <c r="B683" s="17"/>
      <c r="C683" s="17"/>
      <c r="D683" s="17"/>
    </row>
    <row r="684" spans="1:4" x14ac:dyDescent="0.25">
      <c r="A684" s="16" t="s">
        <v>18</v>
      </c>
      <c r="B684" s="17">
        <v>0</v>
      </c>
      <c r="C684" s="17">
        <v>0</v>
      </c>
      <c r="D684" s="17">
        <v>0</v>
      </c>
    </row>
    <row r="685" spans="1:4" x14ac:dyDescent="0.25">
      <c r="A685" s="15" t="s">
        <v>51</v>
      </c>
      <c r="B685" s="17">
        <v>0</v>
      </c>
      <c r="C685" s="17">
        <v>0</v>
      </c>
      <c r="D685" s="17">
        <v>0</v>
      </c>
    </row>
    <row r="686" spans="1:4" x14ac:dyDescent="0.25">
      <c r="A686" s="15"/>
      <c r="B686" s="17"/>
      <c r="C686" s="17"/>
      <c r="D686" s="17"/>
    </row>
    <row r="687" spans="1:4" x14ac:dyDescent="0.25">
      <c r="A687" s="15" t="s">
        <v>35</v>
      </c>
      <c r="B687" s="17"/>
      <c r="C687" s="17"/>
      <c r="D687" s="17"/>
    </row>
    <row r="688" spans="1:4" x14ac:dyDescent="0.25">
      <c r="A688" s="16" t="s">
        <v>19</v>
      </c>
      <c r="B688" s="17">
        <v>0</v>
      </c>
      <c r="C688" s="17">
        <v>0</v>
      </c>
      <c r="D688" s="17">
        <v>0</v>
      </c>
    </row>
    <row r="689" spans="1:4" x14ac:dyDescent="0.25">
      <c r="A689" s="15" t="s">
        <v>132</v>
      </c>
      <c r="B689" s="17">
        <v>0</v>
      </c>
      <c r="C689" s="17">
        <v>0</v>
      </c>
      <c r="D689" s="17">
        <v>0</v>
      </c>
    </row>
    <row r="690" spans="1:4" x14ac:dyDescent="0.25">
      <c r="A690" s="15"/>
      <c r="B690" s="17"/>
      <c r="C690" s="17"/>
      <c r="D690" s="17"/>
    </row>
    <row r="691" spans="1:4" x14ac:dyDescent="0.25">
      <c r="A691" s="15" t="s">
        <v>20</v>
      </c>
      <c r="B691" s="17"/>
      <c r="C691" s="17"/>
      <c r="D691" s="17"/>
    </row>
    <row r="692" spans="1:4" x14ac:dyDescent="0.25">
      <c r="A692" s="16" t="s">
        <v>20</v>
      </c>
      <c r="B692" s="17">
        <v>0</v>
      </c>
      <c r="C692" s="17">
        <v>0</v>
      </c>
      <c r="D692" s="17">
        <v>0</v>
      </c>
    </row>
    <row r="693" spans="1:4" x14ac:dyDescent="0.25">
      <c r="A693" s="15" t="s">
        <v>52</v>
      </c>
      <c r="B693" s="17">
        <v>0</v>
      </c>
      <c r="C693" s="17">
        <v>0</v>
      </c>
      <c r="D693" s="17">
        <v>0</v>
      </c>
    </row>
    <row r="694" spans="1:4" x14ac:dyDescent="0.25">
      <c r="A694" s="15"/>
      <c r="B694" s="17"/>
      <c r="C694" s="17"/>
      <c r="D694" s="17"/>
    </row>
    <row r="695" spans="1:4" x14ac:dyDescent="0.25">
      <c r="A695" s="15" t="s">
        <v>21</v>
      </c>
      <c r="B695" s="17"/>
      <c r="C695" s="17"/>
      <c r="D695" s="17"/>
    </row>
    <row r="696" spans="1:4" x14ac:dyDescent="0.25">
      <c r="A696" s="16" t="s">
        <v>21</v>
      </c>
      <c r="B696" s="17">
        <v>0</v>
      </c>
      <c r="C696" s="17">
        <v>0</v>
      </c>
      <c r="D696" s="17">
        <v>0</v>
      </c>
    </row>
    <row r="697" spans="1:4" x14ac:dyDescent="0.25">
      <c r="A697" s="15" t="s">
        <v>53</v>
      </c>
      <c r="B697" s="17">
        <v>0</v>
      </c>
      <c r="C697" s="17">
        <v>0</v>
      </c>
      <c r="D697" s="17">
        <v>0</v>
      </c>
    </row>
    <row r="698" spans="1:4" x14ac:dyDescent="0.25">
      <c r="A698" s="15"/>
      <c r="B698" s="17"/>
      <c r="C698" s="17"/>
      <c r="D698" s="17"/>
    </row>
    <row r="699" spans="1:4" x14ac:dyDescent="0.25">
      <c r="A699" s="15" t="s">
        <v>36</v>
      </c>
      <c r="B699" s="17"/>
      <c r="C699" s="17"/>
      <c r="D699" s="17"/>
    </row>
    <row r="700" spans="1:4" x14ac:dyDescent="0.25">
      <c r="A700" s="16" t="s">
        <v>20</v>
      </c>
      <c r="B700" s="17">
        <v>0</v>
      </c>
      <c r="C700" s="17">
        <v>0</v>
      </c>
      <c r="D700" s="17">
        <v>0</v>
      </c>
    </row>
    <row r="701" spans="1:4" x14ac:dyDescent="0.25">
      <c r="A701" s="16" t="s">
        <v>11</v>
      </c>
      <c r="B701" s="17">
        <v>0</v>
      </c>
      <c r="C701" s="17">
        <v>0</v>
      </c>
      <c r="D701" s="17">
        <v>0</v>
      </c>
    </row>
    <row r="702" spans="1:4" x14ac:dyDescent="0.25">
      <c r="A702" s="16" t="s">
        <v>25</v>
      </c>
      <c r="B702" s="17">
        <v>0</v>
      </c>
      <c r="C702" s="17">
        <v>0</v>
      </c>
      <c r="D702" s="17">
        <v>0</v>
      </c>
    </row>
    <row r="703" spans="1:4" x14ac:dyDescent="0.25">
      <c r="A703" s="15" t="s">
        <v>133</v>
      </c>
      <c r="B703" s="17">
        <v>0</v>
      </c>
      <c r="C703" s="17">
        <v>0</v>
      </c>
      <c r="D703" s="17">
        <v>0</v>
      </c>
    </row>
    <row r="704" spans="1:4" x14ac:dyDescent="0.25">
      <c r="A704" s="15"/>
      <c r="B704" s="17"/>
      <c r="C704" s="17"/>
      <c r="D704" s="17"/>
    </row>
    <row r="705" spans="1:4" x14ac:dyDescent="0.25">
      <c r="A705" s="15" t="s">
        <v>39</v>
      </c>
      <c r="B705" s="17"/>
      <c r="C705" s="17"/>
      <c r="D705" s="17"/>
    </row>
    <row r="706" spans="1:4" x14ac:dyDescent="0.25">
      <c r="A706" s="16" t="s">
        <v>11</v>
      </c>
      <c r="B706" s="17">
        <v>0</v>
      </c>
      <c r="C706" s="17">
        <v>0</v>
      </c>
      <c r="D706" s="17">
        <v>0</v>
      </c>
    </row>
    <row r="707" spans="1:4" x14ac:dyDescent="0.25">
      <c r="A707" s="15" t="s">
        <v>134</v>
      </c>
      <c r="B707" s="17">
        <v>0</v>
      </c>
      <c r="C707" s="17">
        <v>0</v>
      </c>
      <c r="D707" s="17">
        <v>0</v>
      </c>
    </row>
    <row r="708" spans="1:4" x14ac:dyDescent="0.25">
      <c r="A708" s="15"/>
      <c r="B708" s="17"/>
      <c r="C708" s="17"/>
      <c r="D708" s="17"/>
    </row>
    <row r="709" spans="1:4" x14ac:dyDescent="0.25">
      <c r="A709" s="15" t="s">
        <v>22</v>
      </c>
      <c r="B709" s="17"/>
      <c r="C709" s="17"/>
      <c r="D709" s="17"/>
    </row>
    <row r="710" spans="1:4" x14ac:dyDescent="0.25">
      <c r="A710" s="16" t="s">
        <v>22</v>
      </c>
      <c r="B710" s="17">
        <v>0</v>
      </c>
      <c r="C710" s="17">
        <v>0</v>
      </c>
      <c r="D710" s="17">
        <v>0</v>
      </c>
    </row>
    <row r="711" spans="1:4" x14ac:dyDescent="0.25">
      <c r="A711" s="15" t="s">
        <v>54</v>
      </c>
      <c r="B711" s="17">
        <v>0</v>
      </c>
      <c r="C711" s="17">
        <v>0</v>
      </c>
      <c r="D711" s="17">
        <v>0</v>
      </c>
    </row>
    <row r="712" spans="1:4" x14ac:dyDescent="0.25">
      <c r="A712" s="15"/>
      <c r="B712" s="17"/>
      <c r="C712" s="17"/>
      <c r="D712" s="17"/>
    </row>
    <row r="713" spans="1:4" x14ac:dyDescent="0.25">
      <c r="A713" s="15" t="s">
        <v>41</v>
      </c>
      <c r="B713" s="17"/>
      <c r="C713" s="17"/>
      <c r="D713" s="17"/>
    </row>
    <row r="714" spans="1:4" x14ac:dyDescent="0.25">
      <c r="A714" s="16" t="s">
        <v>23</v>
      </c>
      <c r="B714" s="17">
        <v>0</v>
      </c>
      <c r="C714" s="17">
        <v>0</v>
      </c>
      <c r="D714" s="17">
        <v>0</v>
      </c>
    </row>
    <row r="715" spans="1:4" x14ac:dyDescent="0.25">
      <c r="A715" s="15" t="s">
        <v>135</v>
      </c>
      <c r="B715" s="17">
        <v>0</v>
      </c>
      <c r="C715" s="17">
        <v>0</v>
      </c>
      <c r="D715" s="17">
        <v>0</v>
      </c>
    </row>
    <row r="716" spans="1:4" x14ac:dyDescent="0.25">
      <c r="A716" s="15"/>
      <c r="B716" s="17"/>
      <c r="C716" s="17"/>
      <c r="D716" s="17"/>
    </row>
    <row r="717" spans="1:4" x14ac:dyDescent="0.25">
      <c r="A717" s="15" t="s">
        <v>43</v>
      </c>
      <c r="B717" s="17"/>
      <c r="C717" s="17"/>
      <c r="D717" s="17"/>
    </row>
    <row r="718" spans="1:4" x14ac:dyDescent="0.25">
      <c r="A718" s="16" t="s">
        <v>24</v>
      </c>
      <c r="B718" s="17">
        <v>0</v>
      </c>
      <c r="C718" s="17">
        <v>0</v>
      </c>
      <c r="D718" s="17">
        <v>0</v>
      </c>
    </row>
    <row r="719" spans="1:4" x14ac:dyDescent="0.25">
      <c r="A719" s="15" t="s">
        <v>136</v>
      </c>
      <c r="B719" s="17">
        <v>0</v>
      </c>
      <c r="C719" s="17">
        <v>0</v>
      </c>
      <c r="D719" s="17">
        <v>0</v>
      </c>
    </row>
    <row r="720" spans="1:4" x14ac:dyDescent="0.25">
      <c r="A720" s="15"/>
      <c r="B720" s="17"/>
      <c r="C720" s="17"/>
      <c r="D720" s="17"/>
    </row>
    <row r="721" spans="1:4" x14ac:dyDescent="0.25">
      <c r="A721" s="15" t="s">
        <v>44</v>
      </c>
      <c r="B721" s="17"/>
      <c r="C721" s="17"/>
      <c r="D721" s="17"/>
    </row>
    <row r="722" spans="1:4" x14ac:dyDescent="0.25">
      <c r="A722" s="16" t="s">
        <v>25</v>
      </c>
      <c r="B722" s="17">
        <v>0</v>
      </c>
      <c r="C722" s="17">
        <v>0</v>
      </c>
      <c r="D722" s="17">
        <v>0</v>
      </c>
    </row>
    <row r="723" spans="1:4" x14ac:dyDescent="0.25">
      <c r="A723" s="15" t="s">
        <v>137</v>
      </c>
      <c r="B723" s="17">
        <v>0</v>
      </c>
      <c r="C723" s="17">
        <v>0</v>
      </c>
      <c r="D723" s="17">
        <v>0</v>
      </c>
    </row>
    <row r="724" spans="1:4" x14ac:dyDescent="0.25">
      <c r="A724" s="15"/>
      <c r="B724" s="17"/>
      <c r="C724" s="17"/>
      <c r="D724" s="17"/>
    </row>
    <row r="725" spans="1:4" x14ac:dyDescent="0.25">
      <c r="A725" s="15" t="s">
        <v>31</v>
      </c>
      <c r="B725" s="17"/>
      <c r="C725" s="17"/>
      <c r="D725" s="17"/>
    </row>
    <row r="726" spans="1:4" x14ac:dyDescent="0.25">
      <c r="A726" s="16" t="s">
        <v>99</v>
      </c>
      <c r="B726" s="17">
        <v>13420.722560000002</v>
      </c>
      <c r="C726" s="17">
        <v>959.75827199999992</v>
      </c>
      <c r="D726" s="17">
        <v>14380.480832000001</v>
      </c>
    </row>
    <row r="727" spans="1:4" x14ac:dyDescent="0.25">
      <c r="A727" s="16" t="s">
        <v>100</v>
      </c>
      <c r="B727" s="17">
        <v>1457.4160319999999</v>
      </c>
      <c r="C727" s="17">
        <v>200.21305919999998</v>
      </c>
      <c r="D727" s="17">
        <v>1657.6290911999997</v>
      </c>
    </row>
    <row r="728" spans="1:4" x14ac:dyDescent="0.25">
      <c r="A728" s="16" t="s">
        <v>91</v>
      </c>
      <c r="B728" s="17">
        <v>3889.3505280000004</v>
      </c>
      <c r="C728" s="17">
        <v>-94.192137599999995</v>
      </c>
      <c r="D728" s="17">
        <v>3795.1583904000004</v>
      </c>
    </row>
    <row r="729" spans="1:4" x14ac:dyDescent="0.25">
      <c r="A729" s="16" t="s">
        <v>97</v>
      </c>
      <c r="B729" s="17">
        <v>422.12774400000001</v>
      </c>
      <c r="C729" s="17">
        <v>-13.445414399999999</v>
      </c>
      <c r="D729" s="17">
        <v>408.6823296</v>
      </c>
    </row>
    <row r="730" spans="1:4" x14ac:dyDescent="0.25">
      <c r="A730" s="16" t="s">
        <v>108</v>
      </c>
      <c r="B730" s="17">
        <v>2012.163888</v>
      </c>
      <c r="C730" s="17">
        <v>653.00447519999989</v>
      </c>
      <c r="D730" s="17">
        <v>2665.1683632000004</v>
      </c>
    </row>
    <row r="731" spans="1:4" x14ac:dyDescent="0.25">
      <c r="A731" s="16" t="s">
        <v>110</v>
      </c>
      <c r="B731" s="17">
        <v>3664.4896320000003</v>
      </c>
      <c r="C731" s="17">
        <v>7925.8968095999999</v>
      </c>
      <c r="D731" s="17">
        <v>11590.386441600001</v>
      </c>
    </row>
    <row r="732" spans="1:4" x14ac:dyDescent="0.25">
      <c r="A732" s="16" t="s">
        <v>15</v>
      </c>
      <c r="B732" s="17">
        <v>4568.0377702400001</v>
      </c>
      <c r="C732" s="17">
        <v>202.67856487999998</v>
      </c>
      <c r="D732" s="17">
        <v>4770.7163351199997</v>
      </c>
    </row>
    <row r="733" spans="1:4" x14ac:dyDescent="0.25">
      <c r="A733" s="16" t="s">
        <v>18</v>
      </c>
      <c r="B733" s="17">
        <v>4350.5041600000004</v>
      </c>
      <c r="C733" s="17">
        <v>83.710527999999996</v>
      </c>
      <c r="D733" s="17">
        <v>4434.214688</v>
      </c>
    </row>
    <row r="734" spans="1:4" x14ac:dyDescent="0.25">
      <c r="A734" s="16" t="s">
        <v>19</v>
      </c>
      <c r="B734" s="17">
        <v>4881.5404800000006</v>
      </c>
      <c r="C734" s="17">
        <v>509.50169599999992</v>
      </c>
      <c r="D734" s="17">
        <v>5391.0421760000008</v>
      </c>
    </row>
    <row r="735" spans="1:4" x14ac:dyDescent="0.25">
      <c r="A735" s="16" t="s">
        <v>21</v>
      </c>
      <c r="B735" s="17">
        <v>1699.5456000000001</v>
      </c>
      <c r="C735" s="17">
        <v>119.35985599999999</v>
      </c>
      <c r="D735" s="17">
        <v>1818.9054560000002</v>
      </c>
    </row>
    <row r="736" spans="1:4" x14ac:dyDescent="0.25">
      <c r="A736" s="16" t="s">
        <v>22</v>
      </c>
      <c r="B736" s="17">
        <v>5909.9225600000009</v>
      </c>
      <c r="C736" s="17">
        <v>768.91566399999999</v>
      </c>
      <c r="D736" s="17">
        <v>6678.838224000001</v>
      </c>
    </row>
    <row r="737" spans="1:4" x14ac:dyDescent="0.25">
      <c r="A737" s="16" t="s">
        <v>27</v>
      </c>
      <c r="B737" s="17">
        <v>10275.046880000002</v>
      </c>
      <c r="C737" s="17">
        <v>119.834176</v>
      </c>
      <c r="D737" s="17">
        <v>10394.881056000002</v>
      </c>
    </row>
    <row r="738" spans="1:4" x14ac:dyDescent="0.25">
      <c r="A738" s="16" t="s">
        <v>28</v>
      </c>
      <c r="B738" s="17">
        <v>797.21596799999998</v>
      </c>
      <c r="C738" s="17">
        <v>744.00685920000001</v>
      </c>
      <c r="D738" s="17">
        <v>1541.2228272</v>
      </c>
    </row>
    <row r="739" spans="1:4" x14ac:dyDescent="0.25">
      <c r="A739" s="15" t="s">
        <v>138</v>
      </c>
      <c r="B739" s="17">
        <v>57348.083802239998</v>
      </c>
      <c r="C739" s="17">
        <v>12179.242408079999</v>
      </c>
      <c r="D739" s="17">
        <v>69527.32621032001</v>
      </c>
    </row>
    <row r="740" spans="1:4" x14ac:dyDescent="0.25">
      <c r="A740" s="15"/>
      <c r="B740" s="17"/>
      <c r="C740" s="17"/>
      <c r="D740" s="17"/>
    </row>
    <row r="741" spans="1:4" x14ac:dyDescent="0.25">
      <c r="A741" s="15" t="s">
        <v>33</v>
      </c>
      <c r="B741" s="17"/>
      <c r="C741" s="17"/>
      <c r="D741" s="17"/>
    </row>
    <row r="742" spans="1:4" x14ac:dyDescent="0.25">
      <c r="A742" s="16" t="s">
        <v>102</v>
      </c>
      <c r="B742" s="17">
        <v>209.18430719999998</v>
      </c>
      <c r="C742" s="17">
        <v>5.6298851999999995</v>
      </c>
      <c r="D742" s="17">
        <v>214.81419239999997</v>
      </c>
    </row>
    <row r="743" spans="1:4" x14ac:dyDescent="0.25">
      <c r="A743" s="16" t="s">
        <v>106</v>
      </c>
      <c r="B743" s="17">
        <v>1741.5366012000002</v>
      </c>
      <c r="C743" s="17">
        <v>190.02972720000002</v>
      </c>
      <c r="D743" s="17">
        <v>1931.5663284000002</v>
      </c>
    </row>
    <row r="744" spans="1:4" x14ac:dyDescent="0.25">
      <c r="A744" s="16" t="s">
        <v>107</v>
      </c>
      <c r="B744" s="17">
        <v>3235.8138120000003</v>
      </c>
      <c r="C744" s="17">
        <v>84.725046000000006</v>
      </c>
      <c r="D744" s="17">
        <v>3320.5388580000003</v>
      </c>
    </row>
    <row r="745" spans="1:4" x14ac:dyDescent="0.25">
      <c r="A745" s="16" t="s">
        <v>109</v>
      </c>
      <c r="B745" s="17">
        <v>257.58073440000004</v>
      </c>
      <c r="C745" s="17">
        <v>31.634210399999997</v>
      </c>
      <c r="D745" s="17">
        <v>289.21494480000001</v>
      </c>
    </row>
    <row r="746" spans="1:4" x14ac:dyDescent="0.25">
      <c r="A746" s="16" t="s">
        <v>93</v>
      </c>
      <c r="B746" s="17">
        <v>3350.7067572000005</v>
      </c>
      <c r="C746" s="17">
        <v>208.67433</v>
      </c>
      <c r="D746" s="17">
        <v>3559.3810872000004</v>
      </c>
    </row>
    <row r="747" spans="1:4" x14ac:dyDescent="0.25">
      <c r="A747" s="16" t="s">
        <v>111</v>
      </c>
      <c r="B747" s="17">
        <v>436.7706948</v>
      </c>
      <c r="C747" s="17">
        <v>82.964407199999997</v>
      </c>
      <c r="D747" s="17">
        <v>519.73510199999998</v>
      </c>
    </row>
    <row r="748" spans="1:4" x14ac:dyDescent="0.25">
      <c r="A748" s="16" t="s">
        <v>16</v>
      </c>
      <c r="B748" s="17">
        <v>2381.8607340000003</v>
      </c>
      <c r="C748" s="17">
        <v>162.70033800000002</v>
      </c>
      <c r="D748" s="17">
        <v>2544.5610720000004</v>
      </c>
    </row>
    <row r="749" spans="1:4" x14ac:dyDescent="0.25">
      <c r="A749" s="16" t="s">
        <v>17</v>
      </c>
      <c r="B749" s="17">
        <v>3903.9201234000002</v>
      </c>
      <c r="C749" s="17">
        <v>450.35036100000008</v>
      </c>
      <c r="D749" s="17">
        <v>4354.2704844</v>
      </c>
    </row>
    <row r="750" spans="1:4" x14ac:dyDescent="0.25">
      <c r="A750" s="16" t="s">
        <v>20</v>
      </c>
      <c r="B750" s="17">
        <v>6172.4619330000005</v>
      </c>
      <c r="C750" s="17">
        <v>200.413636</v>
      </c>
      <c r="D750" s="17">
        <v>6372.8755689999998</v>
      </c>
    </row>
    <row r="751" spans="1:4" x14ac:dyDescent="0.25">
      <c r="A751" s="16" t="s">
        <v>11</v>
      </c>
      <c r="B751" s="17">
        <v>745.67913420000014</v>
      </c>
      <c r="C751" s="17">
        <v>13.060706100000001</v>
      </c>
      <c r="D751" s="17">
        <v>758.73984030000008</v>
      </c>
    </row>
    <row r="752" spans="1:4" x14ac:dyDescent="0.25">
      <c r="A752" s="16" t="s">
        <v>23</v>
      </c>
      <c r="B752" s="17">
        <v>493.6520127</v>
      </c>
      <c r="C752" s="17">
        <v>20.435779699999998</v>
      </c>
      <c r="D752" s="17">
        <v>514.08779240000001</v>
      </c>
    </row>
    <row r="753" spans="1:4" x14ac:dyDescent="0.25">
      <c r="A753" s="16" t="s">
        <v>24</v>
      </c>
      <c r="B753" s="17">
        <v>0</v>
      </c>
      <c r="C753" s="17">
        <v>0</v>
      </c>
      <c r="D753" s="17">
        <v>0</v>
      </c>
    </row>
    <row r="754" spans="1:4" x14ac:dyDescent="0.25">
      <c r="A754" s="16" t="s">
        <v>25</v>
      </c>
      <c r="B754" s="17">
        <v>347.32971900000001</v>
      </c>
      <c r="C754" s="17">
        <v>41.338779000000002</v>
      </c>
      <c r="D754" s="17">
        <v>388.668498</v>
      </c>
    </row>
    <row r="755" spans="1:4" x14ac:dyDescent="0.25">
      <c r="A755" s="16" t="s">
        <v>26</v>
      </c>
      <c r="B755" s="17">
        <v>82.708956000000001</v>
      </c>
      <c r="C755" s="17">
        <v>21.734546400000003</v>
      </c>
      <c r="D755" s="17">
        <v>104.4435024</v>
      </c>
    </row>
    <row r="756" spans="1:4" x14ac:dyDescent="0.25">
      <c r="A756" s="16" t="s">
        <v>201</v>
      </c>
      <c r="B756" s="17">
        <v>2277.3045735000001</v>
      </c>
      <c r="C756" s="17">
        <v>201.50393700000001</v>
      </c>
      <c r="D756" s="17">
        <v>2478.8085105</v>
      </c>
    </row>
    <row r="757" spans="1:4" x14ac:dyDescent="0.25">
      <c r="A757" s="15" t="s">
        <v>139</v>
      </c>
      <c r="B757" s="17">
        <v>25636.510092600005</v>
      </c>
      <c r="C757" s="17">
        <v>1715.1956892000001</v>
      </c>
      <c r="D757" s="17">
        <v>27351.705781800007</v>
      </c>
    </row>
    <row r="758" spans="1:4" x14ac:dyDescent="0.25">
      <c r="A758" s="15"/>
      <c r="B758" s="17"/>
      <c r="C758" s="17"/>
      <c r="D758" s="17"/>
    </row>
    <row r="759" spans="1:4" x14ac:dyDescent="0.25">
      <c r="A759" s="15" t="s">
        <v>46</v>
      </c>
      <c r="B759" s="17"/>
      <c r="C759" s="17"/>
      <c r="D759" s="17"/>
    </row>
    <row r="760" spans="1:4" x14ac:dyDescent="0.25">
      <c r="A760" s="16" t="s">
        <v>26</v>
      </c>
      <c r="B760" s="17">
        <v>0</v>
      </c>
      <c r="C760" s="17">
        <v>0</v>
      </c>
      <c r="D760" s="17">
        <v>0</v>
      </c>
    </row>
    <row r="761" spans="1:4" x14ac:dyDescent="0.25">
      <c r="A761" s="15" t="s">
        <v>140</v>
      </c>
      <c r="B761" s="17">
        <v>0</v>
      </c>
      <c r="C761" s="17">
        <v>0</v>
      </c>
      <c r="D761" s="17">
        <v>0</v>
      </c>
    </row>
    <row r="762" spans="1:4" x14ac:dyDescent="0.25">
      <c r="A762" s="15"/>
      <c r="B762" s="17"/>
      <c r="C762" s="17"/>
      <c r="D762" s="17"/>
    </row>
    <row r="763" spans="1:4" x14ac:dyDescent="0.25">
      <c r="A763" s="15" t="s">
        <v>47</v>
      </c>
      <c r="B763" s="17"/>
      <c r="C763" s="17"/>
      <c r="D763" s="17"/>
    </row>
    <row r="764" spans="1:4" x14ac:dyDescent="0.25">
      <c r="A764" s="16" t="s">
        <v>27</v>
      </c>
      <c r="B764" s="17">
        <v>0</v>
      </c>
      <c r="C764" s="17">
        <v>0</v>
      </c>
      <c r="D764" s="17">
        <v>0</v>
      </c>
    </row>
    <row r="765" spans="1:4" x14ac:dyDescent="0.25">
      <c r="A765" s="15" t="s">
        <v>141</v>
      </c>
      <c r="B765" s="17">
        <v>0</v>
      </c>
      <c r="C765" s="17">
        <v>0</v>
      </c>
      <c r="D765" s="17">
        <v>0</v>
      </c>
    </row>
    <row r="766" spans="1:4" x14ac:dyDescent="0.25">
      <c r="A766" s="15"/>
      <c r="B766" s="17"/>
      <c r="C766" s="17"/>
      <c r="D766" s="17"/>
    </row>
    <row r="767" spans="1:4" x14ac:dyDescent="0.25">
      <c r="A767" s="15" t="s">
        <v>28</v>
      </c>
      <c r="B767" s="17"/>
      <c r="C767" s="17"/>
      <c r="D767" s="17"/>
    </row>
    <row r="768" spans="1:4" x14ac:dyDescent="0.25">
      <c r="A768" s="16" t="s">
        <v>28</v>
      </c>
      <c r="B768" s="17">
        <v>0</v>
      </c>
      <c r="C768" s="17">
        <v>0</v>
      </c>
      <c r="D768" s="17">
        <v>0</v>
      </c>
    </row>
    <row r="769" spans="1:4" x14ac:dyDescent="0.25">
      <c r="A769" s="15" t="s">
        <v>55</v>
      </c>
      <c r="B769" s="17">
        <v>0</v>
      </c>
      <c r="C769" s="17">
        <v>0</v>
      </c>
      <c r="D769" s="17">
        <v>0</v>
      </c>
    </row>
    <row r="770" spans="1:4" x14ac:dyDescent="0.25">
      <c r="A770" s="15"/>
      <c r="B770" s="17"/>
      <c r="C770" s="17"/>
      <c r="D770" s="17"/>
    </row>
    <row r="771" spans="1:4" x14ac:dyDescent="0.25">
      <c r="A771" s="15" t="s">
        <v>187</v>
      </c>
      <c r="B771" s="17"/>
      <c r="C771" s="17"/>
      <c r="D771" s="17"/>
    </row>
    <row r="772" spans="1:4" x14ac:dyDescent="0.25">
      <c r="A772" s="16" t="s">
        <v>99</v>
      </c>
      <c r="B772" s="17">
        <v>3858.4577360000003</v>
      </c>
      <c r="C772" s="17">
        <v>141.78247199999998</v>
      </c>
      <c r="D772" s="17">
        <v>4000.2402080000002</v>
      </c>
    </row>
    <row r="773" spans="1:4" x14ac:dyDescent="0.25">
      <c r="A773" s="16" t="s">
        <v>100</v>
      </c>
      <c r="B773" s="17">
        <v>698.34518199999991</v>
      </c>
      <c r="C773" s="17">
        <v>49.294881999999994</v>
      </c>
      <c r="D773" s="17">
        <v>747.64006399999994</v>
      </c>
    </row>
    <row r="774" spans="1:4" x14ac:dyDescent="0.25">
      <c r="A774" s="16" t="s">
        <v>91</v>
      </c>
      <c r="B774" s="17">
        <v>1863.6471280000001</v>
      </c>
      <c r="C774" s="17">
        <v>-23.191246</v>
      </c>
      <c r="D774" s="17">
        <v>1840.455882</v>
      </c>
    </row>
    <row r="775" spans="1:4" x14ac:dyDescent="0.25">
      <c r="A775" s="16" t="s">
        <v>97</v>
      </c>
      <c r="B775" s="17">
        <v>202.269544</v>
      </c>
      <c r="C775" s="17">
        <v>-3.3104239999999998</v>
      </c>
      <c r="D775" s="17">
        <v>198.95911999999998</v>
      </c>
    </row>
    <row r="776" spans="1:4" x14ac:dyDescent="0.25">
      <c r="A776" s="16" t="s">
        <v>102</v>
      </c>
      <c r="B776" s="17">
        <v>145.79512320000001</v>
      </c>
      <c r="C776" s="17">
        <v>2.3609195999999995</v>
      </c>
      <c r="D776" s="17">
        <v>148.15604279999999</v>
      </c>
    </row>
    <row r="777" spans="1:4" x14ac:dyDescent="0.25">
      <c r="A777" s="16" t="s">
        <v>106</v>
      </c>
      <c r="B777" s="17">
        <v>1213.7982371999999</v>
      </c>
      <c r="C777" s="17">
        <v>79.689885599999997</v>
      </c>
      <c r="D777" s="17">
        <v>1293.4881227999999</v>
      </c>
    </row>
    <row r="778" spans="1:4" x14ac:dyDescent="0.25">
      <c r="A778" s="16" t="s">
        <v>107</v>
      </c>
      <c r="B778" s="17">
        <v>2255.2641720000001</v>
      </c>
      <c r="C778" s="17">
        <v>35.529857999999997</v>
      </c>
      <c r="D778" s="17">
        <v>2290.79403</v>
      </c>
    </row>
    <row r="779" spans="1:4" x14ac:dyDescent="0.25">
      <c r="A779" s="16" t="s">
        <v>108</v>
      </c>
      <c r="B779" s="17">
        <v>578.49711780000007</v>
      </c>
      <c r="C779" s="17">
        <v>96.466570199999992</v>
      </c>
      <c r="D779" s="17">
        <v>674.96368800000005</v>
      </c>
    </row>
    <row r="780" spans="1:4" x14ac:dyDescent="0.25">
      <c r="A780" s="16" t="s">
        <v>109</v>
      </c>
      <c r="B780" s="17">
        <v>179.52596639999999</v>
      </c>
      <c r="C780" s="17">
        <v>13.265959199999998</v>
      </c>
      <c r="D780" s="17">
        <v>192.79192559999998</v>
      </c>
    </row>
    <row r="781" spans="1:4" x14ac:dyDescent="0.25">
      <c r="A781" s="16" t="s">
        <v>93</v>
      </c>
      <c r="B781" s="17">
        <v>3892.235122</v>
      </c>
      <c r="C781" s="17">
        <v>145.84764999999999</v>
      </c>
      <c r="D781" s="17">
        <v>4038.0827720000002</v>
      </c>
    </row>
    <row r="782" spans="1:4" x14ac:dyDescent="0.25">
      <c r="A782" s="16" t="s">
        <v>110</v>
      </c>
      <c r="B782" s="17">
        <v>1755.901282</v>
      </c>
      <c r="C782" s="17">
        <v>1951.4518659999999</v>
      </c>
      <c r="D782" s="17">
        <v>3707.3531479999997</v>
      </c>
    </row>
    <row r="783" spans="1:4" x14ac:dyDescent="0.25">
      <c r="A783" s="16" t="s">
        <v>111</v>
      </c>
      <c r="B783" s="17">
        <v>304.41593879999994</v>
      </c>
      <c r="C783" s="17">
        <v>34.791525599999993</v>
      </c>
      <c r="D783" s="17">
        <v>339.20746439999994</v>
      </c>
    </row>
    <row r="784" spans="1:4" x14ac:dyDescent="0.25">
      <c r="A784" s="16" t="s">
        <v>15</v>
      </c>
      <c r="B784" s="17">
        <v>1313.3108589439998</v>
      </c>
      <c r="C784" s="17">
        <v>29.941151629999997</v>
      </c>
      <c r="D784" s="17">
        <v>1343.2520105739998</v>
      </c>
    </row>
    <row r="785" spans="1:4" x14ac:dyDescent="0.25">
      <c r="A785" s="16" t="s">
        <v>16</v>
      </c>
      <c r="B785" s="17">
        <v>1660.084754</v>
      </c>
      <c r="C785" s="17">
        <v>68.229174</v>
      </c>
      <c r="D785" s="17">
        <v>1728.313928</v>
      </c>
    </row>
    <row r="786" spans="1:4" x14ac:dyDescent="0.25">
      <c r="A786" s="16" t="s">
        <v>17</v>
      </c>
      <c r="B786" s="17">
        <v>2720.9140254000004</v>
      </c>
      <c r="C786" s="17">
        <v>188.85660300000001</v>
      </c>
      <c r="D786" s="17">
        <v>2909.7706284000001</v>
      </c>
    </row>
    <row r="787" spans="1:4" x14ac:dyDescent="0.25">
      <c r="A787" s="16" t="s">
        <v>18</v>
      </c>
      <c r="B787" s="17">
        <v>1250.7699460000001</v>
      </c>
      <c r="C787" s="17">
        <v>12.366327999999999</v>
      </c>
      <c r="D787" s="17">
        <v>1263.1362740000002</v>
      </c>
    </row>
    <row r="788" spans="1:4" x14ac:dyDescent="0.25">
      <c r="A788" s="16" t="s">
        <v>19</v>
      </c>
      <c r="B788" s="17">
        <v>1403.4428879999998</v>
      </c>
      <c r="C788" s="17">
        <v>75.267296000000002</v>
      </c>
      <c r="D788" s="17">
        <v>1478.7101839999998</v>
      </c>
    </row>
    <row r="789" spans="1:4" x14ac:dyDescent="0.25">
      <c r="A789" s="16" t="s">
        <v>20</v>
      </c>
      <c r="B789" s="17">
        <v>6453.0283845000004</v>
      </c>
      <c r="C789" s="17">
        <v>126.066642</v>
      </c>
      <c r="D789" s="17">
        <v>6579.0950264999992</v>
      </c>
    </row>
    <row r="790" spans="1:4" x14ac:dyDescent="0.25">
      <c r="A790" s="16" t="s">
        <v>21</v>
      </c>
      <c r="B790" s="17">
        <v>488.61936000000003</v>
      </c>
      <c r="C790" s="17">
        <v>17.632705999999999</v>
      </c>
      <c r="D790" s="17">
        <v>506.25206600000001</v>
      </c>
    </row>
    <row r="791" spans="1:4" x14ac:dyDescent="0.25">
      <c r="A791" s="16" t="s">
        <v>11</v>
      </c>
      <c r="B791" s="17">
        <v>519.71576019999998</v>
      </c>
      <c r="C791" s="17">
        <v>5.4770703000000003</v>
      </c>
      <c r="D791" s="17">
        <v>525.19283050000001</v>
      </c>
    </row>
    <row r="792" spans="1:4" x14ac:dyDescent="0.25">
      <c r="A792" s="16" t="s">
        <v>22</v>
      </c>
      <c r="B792" s="17">
        <v>1699.102736</v>
      </c>
      <c r="C792" s="17">
        <v>113.589814</v>
      </c>
      <c r="D792" s="17">
        <v>1812.69255</v>
      </c>
    </row>
    <row r="793" spans="1:4" x14ac:dyDescent="0.25">
      <c r="A793" s="16" t="s">
        <v>23</v>
      </c>
      <c r="B793" s="17">
        <v>491.51499100000001</v>
      </c>
      <c r="C793" s="17">
        <v>12.242632999999998</v>
      </c>
      <c r="D793" s="17">
        <v>503.75762400000002</v>
      </c>
    </row>
    <row r="794" spans="1:4" x14ac:dyDescent="0.25">
      <c r="A794" s="16" t="s">
        <v>24</v>
      </c>
      <c r="B794" s="17">
        <v>0</v>
      </c>
      <c r="C794" s="17">
        <v>0</v>
      </c>
      <c r="D794" s="17">
        <v>0</v>
      </c>
    </row>
    <row r="795" spans="1:4" x14ac:dyDescent="0.25">
      <c r="A795" s="16" t="s">
        <v>25</v>
      </c>
      <c r="B795" s="17">
        <v>266.28611790000002</v>
      </c>
      <c r="C795" s="17">
        <v>19.069178700000002</v>
      </c>
      <c r="D795" s="17">
        <v>285.35529660000003</v>
      </c>
    </row>
    <row r="796" spans="1:4" x14ac:dyDescent="0.25">
      <c r="A796" s="16" t="s">
        <v>26</v>
      </c>
      <c r="B796" s="17">
        <v>96.076059999999998</v>
      </c>
      <c r="C796" s="17">
        <v>15.190811999999999</v>
      </c>
      <c r="D796" s="17">
        <v>111.26687199999999</v>
      </c>
    </row>
    <row r="797" spans="1:4" x14ac:dyDescent="0.25">
      <c r="A797" s="16" t="s">
        <v>27</v>
      </c>
      <c r="B797" s="17">
        <v>2954.0759779999998</v>
      </c>
      <c r="C797" s="17">
        <v>17.702776</v>
      </c>
      <c r="D797" s="17">
        <v>2971.7787539999999</v>
      </c>
    </row>
    <row r="798" spans="1:4" x14ac:dyDescent="0.25">
      <c r="A798" s="16" t="s">
        <v>28</v>
      </c>
      <c r="B798" s="17">
        <v>229.19959080000001</v>
      </c>
      <c r="C798" s="17">
        <v>109.91010420000001</v>
      </c>
      <c r="D798" s="17">
        <v>339.10969499999999</v>
      </c>
    </row>
    <row r="799" spans="1:4" x14ac:dyDescent="0.25">
      <c r="A799" s="16" t="s">
        <v>201</v>
      </c>
      <c r="B799" s="17">
        <v>2116.283038</v>
      </c>
      <c r="C799" s="17">
        <v>112.66886799999999</v>
      </c>
      <c r="D799" s="17">
        <v>2228.9519060000002</v>
      </c>
    </row>
    <row r="800" spans="1:4" x14ac:dyDescent="0.25">
      <c r="A800" s="15" t="s">
        <v>188</v>
      </c>
      <c r="B800" s="17">
        <v>40610.577038144009</v>
      </c>
      <c r="C800" s="17">
        <v>3448.1910750300003</v>
      </c>
      <c r="D800" s="17">
        <v>44058.768113173988</v>
      </c>
    </row>
    <row r="801" spans="1:4" x14ac:dyDescent="0.25">
      <c r="A801" s="15"/>
      <c r="B801" s="17"/>
      <c r="C801" s="17"/>
      <c r="D801" s="17"/>
    </row>
    <row r="802" spans="1:4" x14ac:dyDescent="0.25">
      <c r="A802" s="15" t="s">
        <v>203</v>
      </c>
      <c r="B802" s="17"/>
      <c r="C802" s="17"/>
      <c r="D802" s="17"/>
    </row>
    <row r="803" spans="1:4" x14ac:dyDescent="0.25">
      <c r="A803" s="16" t="s">
        <v>20</v>
      </c>
      <c r="B803" s="17">
        <v>0</v>
      </c>
      <c r="C803" s="17">
        <v>0</v>
      </c>
      <c r="D803" s="17">
        <v>0</v>
      </c>
    </row>
    <row r="804" spans="1:4" x14ac:dyDescent="0.25">
      <c r="A804" s="15" t="s">
        <v>204</v>
      </c>
      <c r="B804" s="17">
        <v>0</v>
      </c>
      <c r="C804" s="17">
        <v>0</v>
      </c>
      <c r="D804" s="17">
        <v>0</v>
      </c>
    </row>
    <row r="805" spans="1:4" x14ac:dyDescent="0.25">
      <c r="A805" s="15"/>
      <c r="B805" s="17"/>
      <c r="C805" s="17"/>
      <c r="D805" s="17"/>
    </row>
    <row r="806" spans="1:4" x14ac:dyDescent="0.25">
      <c r="A806" s="15" t="s">
        <v>201</v>
      </c>
      <c r="B806" s="17"/>
      <c r="C806" s="17"/>
      <c r="D806" s="17"/>
    </row>
    <row r="807" spans="1:4" x14ac:dyDescent="0.25">
      <c r="A807" s="16" t="s">
        <v>201</v>
      </c>
      <c r="B807" s="17">
        <v>0</v>
      </c>
      <c r="C807" s="17">
        <v>0</v>
      </c>
      <c r="D807" s="17">
        <v>0</v>
      </c>
    </row>
    <row r="808" spans="1:4" x14ac:dyDescent="0.25">
      <c r="A808" s="15" t="s">
        <v>202</v>
      </c>
      <c r="B808" s="17">
        <v>0</v>
      </c>
      <c r="C808" s="17">
        <v>0</v>
      </c>
      <c r="D808" s="17">
        <v>0</v>
      </c>
    </row>
    <row r="809" spans="1:4" x14ac:dyDescent="0.25">
      <c r="A809" s="15"/>
      <c r="B809" s="17"/>
      <c r="C809" s="17"/>
      <c r="D809" s="17"/>
    </row>
    <row r="810" spans="1:4" x14ac:dyDescent="0.25">
      <c r="A810" s="15" t="s">
        <v>29</v>
      </c>
      <c r="B810" s="17">
        <v>9176632.7961530723</v>
      </c>
      <c r="C810" s="17">
        <v>1536019.5098007538</v>
      </c>
      <c r="D810" s="17">
        <v>10712652.305953808</v>
      </c>
    </row>
  </sheetData>
  <pageMargins left="0.7" right="0.7" top="0.75" bottom="0.75" header="0.3" footer="0.3"/>
  <pageSetup orientation="portrait" r:id="rId2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83"/>
  <sheetViews>
    <sheetView tabSelected="1" workbookViewId="0">
      <pane ySplit="4" topLeftCell="A5" activePane="bottomLeft" state="frozen"/>
      <selection pane="bottomLeft" activeCell="E17" sqref="E17"/>
    </sheetView>
  </sheetViews>
  <sheetFormatPr defaultRowHeight="15" x14ac:dyDescent="0.25"/>
  <cols>
    <col min="1" max="1" width="39.42578125" bestFit="1" customWidth="1"/>
    <col min="2" max="2" width="32" bestFit="1" customWidth="1"/>
    <col min="3" max="3" width="31.140625" bestFit="1" customWidth="1"/>
    <col min="4" max="4" width="31.42578125" bestFit="1" customWidth="1"/>
    <col min="5" max="5" width="31.42578125" style="7" customWidth="1"/>
  </cols>
  <sheetData>
    <row r="1" spans="1:5" s="7" customFormat="1" x14ac:dyDescent="0.25">
      <c r="A1" s="28" t="s">
        <v>213</v>
      </c>
    </row>
    <row r="2" spans="1:5" x14ac:dyDescent="0.25">
      <c r="A2" s="28" t="s">
        <v>215</v>
      </c>
    </row>
    <row r="4" spans="1:5" x14ac:dyDescent="0.25">
      <c r="A4" s="24" t="s">
        <v>184</v>
      </c>
      <c r="B4" s="7" t="s">
        <v>192</v>
      </c>
      <c r="C4" s="7" t="s">
        <v>191</v>
      </c>
      <c r="D4" s="7" t="s">
        <v>193</v>
      </c>
      <c r="E4"/>
    </row>
    <row r="5" spans="1:5" x14ac:dyDescent="0.25">
      <c r="A5" s="15" t="s">
        <v>64</v>
      </c>
      <c r="B5" s="61">
        <v>1257162.2109199362</v>
      </c>
      <c r="C5" s="61">
        <v>228111.10188660011</v>
      </c>
      <c r="D5" s="62">
        <v>1485273.312806536</v>
      </c>
      <c r="E5"/>
    </row>
    <row r="6" spans="1:5" x14ac:dyDescent="0.25">
      <c r="A6" s="15" t="s">
        <v>65</v>
      </c>
      <c r="B6" s="61">
        <v>124480.24700822399</v>
      </c>
      <c r="C6" s="61">
        <v>24535.205726174998</v>
      </c>
      <c r="D6" s="62">
        <v>149015.45273439898</v>
      </c>
      <c r="E6"/>
    </row>
    <row r="7" spans="1:5" x14ac:dyDescent="0.25">
      <c r="A7" s="15" t="s">
        <v>66</v>
      </c>
      <c r="B7" s="61">
        <v>418465.51121913595</v>
      </c>
      <c r="C7" s="61">
        <v>60741.212013989993</v>
      </c>
      <c r="D7" s="62">
        <v>479206.72323312599</v>
      </c>
      <c r="E7"/>
    </row>
    <row r="8" spans="1:5" x14ac:dyDescent="0.25">
      <c r="A8" s="15" t="s">
        <v>75</v>
      </c>
      <c r="B8" s="61">
        <v>2661309.5139476992</v>
      </c>
      <c r="C8" s="61">
        <v>540315.48137663992</v>
      </c>
      <c r="D8" s="62">
        <v>3201624.9953243406</v>
      </c>
      <c r="E8"/>
    </row>
    <row r="9" spans="1:5" x14ac:dyDescent="0.25">
      <c r="A9" s="15" t="s">
        <v>78</v>
      </c>
      <c r="B9" s="61">
        <v>2136375.8410499999</v>
      </c>
      <c r="C9" s="61">
        <v>160619.77695960001</v>
      </c>
      <c r="D9" s="62">
        <v>2296995.6180096003</v>
      </c>
      <c r="E9"/>
    </row>
    <row r="10" spans="1:5" x14ac:dyDescent="0.25">
      <c r="A10" s="15" t="s">
        <v>67</v>
      </c>
      <c r="B10" s="61">
        <v>0</v>
      </c>
      <c r="C10" s="61">
        <v>0</v>
      </c>
      <c r="D10" s="62">
        <v>0</v>
      </c>
      <c r="E10"/>
    </row>
    <row r="11" spans="1:5" x14ac:dyDescent="0.25">
      <c r="A11" s="15" t="s">
        <v>68</v>
      </c>
      <c r="B11" s="61">
        <v>52273.228670376004</v>
      </c>
      <c r="C11" s="61">
        <v>10975.693612469999</v>
      </c>
      <c r="D11" s="62">
        <v>63248.922282845982</v>
      </c>
      <c r="E11"/>
    </row>
    <row r="12" spans="1:5" x14ac:dyDescent="0.25">
      <c r="A12" s="15" t="s">
        <v>69</v>
      </c>
      <c r="B12" s="61">
        <v>82143.645053448025</v>
      </c>
      <c r="C12" s="61">
        <v>17047.353908730001</v>
      </c>
      <c r="D12" s="62">
        <v>99190.998962178041</v>
      </c>
      <c r="E12"/>
    </row>
    <row r="13" spans="1:5" x14ac:dyDescent="0.25">
      <c r="A13" s="15" t="s">
        <v>76</v>
      </c>
      <c r="B13" s="61">
        <v>77855.232574188005</v>
      </c>
      <c r="C13" s="61">
        <v>26637.383559225003</v>
      </c>
      <c r="D13" s="62">
        <v>104492.61613341299</v>
      </c>
      <c r="E13"/>
    </row>
    <row r="14" spans="1:5" x14ac:dyDescent="0.25">
      <c r="A14" s="15" t="s">
        <v>79</v>
      </c>
      <c r="B14" s="61">
        <v>0</v>
      </c>
      <c r="C14" s="61">
        <v>0</v>
      </c>
      <c r="D14" s="62">
        <v>0</v>
      </c>
      <c r="E14"/>
    </row>
    <row r="15" spans="1:5" x14ac:dyDescent="0.25">
      <c r="A15" s="15" t="s">
        <v>95</v>
      </c>
      <c r="B15" s="61">
        <v>0</v>
      </c>
      <c r="C15" s="61">
        <v>0</v>
      </c>
      <c r="D15" s="62">
        <v>0</v>
      </c>
      <c r="E15"/>
    </row>
    <row r="16" spans="1:5" x14ac:dyDescent="0.25">
      <c r="A16" s="15" t="s">
        <v>104</v>
      </c>
      <c r="B16" s="61">
        <v>1696.2207696</v>
      </c>
      <c r="C16" s="61">
        <v>225.2391624</v>
      </c>
      <c r="D16" s="62">
        <v>1921.459932</v>
      </c>
      <c r="E16"/>
    </row>
    <row r="17" spans="1:5" x14ac:dyDescent="0.25">
      <c r="A17" s="15" t="s">
        <v>81</v>
      </c>
      <c r="B17" s="61">
        <v>13500.299044400001</v>
      </c>
      <c r="C17" s="61">
        <v>1653.4107172500001</v>
      </c>
      <c r="D17" s="62">
        <v>15153.709761650001</v>
      </c>
      <c r="E17"/>
    </row>
    <row r="18" spans="1:5" x14ac:dyDescent="0.25">
      <c r="A18" s="15" t="s">
        <v>70</v>
      </c>
      <c r="B18" s="61">
        <v>279475.52329409902</v>
      </c>
      <c r="C18" s="61">
        <v>62004.699073620017</v>
      </c>
      <c r="D18" s="62">
        <v>341480.22236771893</v>
      </c>
      <c r="E18"/>
    </row>
    <row r="19" spans="1:5" x14ac:dyDescent="0.25">
      <c r="A19" s="15" t="s">
        <v>103</v>
      </c>
      <c r="B19" s="61">
        <v>44206.953935099998</v>
      </c>
      <c r="C19" s="61">
        <v>5248.6467027000008</v>
      </c>
      <c r="D19" s="62">
        <v>49455.600637800002</v>
      </c>
      <c r="E19"/>
    </row>
    <row r="20" spans="1:5" x14ac:dyDescent="0.25">
      <c r="A20" s="15" t="s">
        <v>82</v>
      </c>
      <c r="B20" s="61">
        <v>7242.0187867000004</v>
      </c>
      <c r="C20" s="61">
        <v>720.58199400000001</v>
      </c>
      <c r="D20" s="62">
        <v>7962.6007806999987</v>
      </c>
      <c r="E20"/>
    </row>
    <row r="21" spans="1:5" x14ac:dyDescent="0.25">
      <c r="A21" s="15" t="s">
        <v>86</v>
      </c>
      <c r="B21" s="61">
        <v>0</v>
      </c>
      <c r="C21" s="61">
        <v>0</v>
      </c>
      <c r="D21" s="62">
        <v>0</v>
      </c>
      <c r="E21"/>
    </row>
    <row r="22" spans="1:5" x14ac:dyDescent="0.25">
      <c r="A22" s="15" t="s">
        <v>92</v>
      </c>
      <c r="B22" s="61">
        <v>102855.5820845</v>
      </c>
      <c r="C22" s="61">
        <v>7452.6802850000013</v>
      </c>
      <c r="D22" s="62">
        <v>110308.26236949999</v>
      </c>
      <c r="E22"/>
    </row>
    <row r="23" spans="1:5" x14ac:dyDescent="0.25">
      <c r="A23" s="15" t="s">
        <v>77</v>
      </c>
      <c r="B23" s="61">
        <v>953361.90252310806</v>
      </c>
      <c r="C23" s="61">
        <v>263968.66495290503</v>
      </c>
      <c r="D23" s="62">
        <v>1217330.5674760127</v>
      </c>
      <c r="E23"/>
    </row>
    <row r="24" spans="1:5" x14ac:dyDescent="0.25">
      <c r="A24" s="15" t="s">
        <v>83</v>
      </c>
      <c r="B24" s="61">
        <v>54536.581117799993</v>
      </c>
      <c r="C24" s="61">
        <v>7815.7578779999994</v>
      </c>
      <c r="D24" s="62">
        <v>62352.338995799997</v>
      </c>
      <c r="E24"/>
    </row>
    <row r="25" spans="1:5" x14ac:dyDescent="0.25">
      <c r="A25" s="15" t="s">
        <v>80</v>
      </c>
      <c r="B25" s="61">
        <v>69616.519295999999</v>
      </c>
      <c r="C25" s="61">
        <v>6407.9652569999998</v>
      </c>
      <c r="D25" s="62">
        <v>76024.484553000002</v>
      </c>
      <c r="E25"/>
    </row>
    <row r="26" spans="1:5" x14ac:dyDescent="0.25">
      <c r="A26" s="15" t="s">
        <v>105</v>
      </c>
      <c r="B26" s="61">
        <v>52491.974887800003</v>
      </c>
      <c r="C26" s="61">
        <v>7003.8653832</v>
      </c>
      <c r="D26" s="62">
        <v>59495.840271000001</v>
      </c>
      <c r="E26"/>
    </row>
    <row r="27" spans="1:5" x14ac:dyDescent="0.25">
      <c r="A27" s="15" t="s">
        <v>96</v>
      </c>
      <c r="B27" s="61">
        <v>20982.298197999997</v>
      </c>
      <c r="C27" s="61">
        <v>5190.4735199999996</v>
      </c>
      <c r="D27" s="62">
        <v>26172.771717999996</v>
      </c>
      <c r="E27"/>
    </row>
    <row r="28" spans="1:5" x14ac:dyDescent="0.25">
      <c r="A28" s="15" t="s">
        <v>101</v>
      </c>
      <c r="B28" s="61">
        <v>85028.817214800001</v>
      </c>
      <c r="C28" s="61">
        <v>3608.3678975999997</v>
      </c>
      <c r="D28" s="62">
        <v>88637.185112399995</v>
      </c>
      <c r="E28"/>
    </row>
    <row r="29" spans="1:5" x14ac:dyDescent="0.25">
      <c r="A29" s="15" t="s">
        <v>88</v>
      </c>
      <c r="B29" s="61">
        <v>0</v>
      </c>
      <c r="C29" s="61">
        <v>0</v>
      </c>
      <c r="D29" s="62">
        <v>0</v>
      </c>
      <c r="E29"/>
    </row>
    <row r="30" spans="1:5" x14ac:dyDescent="0.25">
      <c r="A30" s="15" t="s">
        <v>71</v>
      </c>
      <c r="B30" s="61">
        <v>72392.767763648008</v>
      </c>
      <c r="C30" s="61">
        <v>12201.291496260004</v>
      </c>
      <c r="D30" s="62">
        <v>84594.059259908012</v>
      </c>
      <c r="E30"/>
    </row>
    <row r="31" spans="1:5" x14ac:dyDescent="0.25">
      <c r="A31" s="15" t="s">
        <v>84</v>
      </c>
      <c r="B31" s="61">
        <v>0</v>
      </c>
      <c r="C31" s="61">
        <v>0</v>
      </c>
      <c r="D31" s="62">
        <v>0</v>
      </c>
      <c r="E31"/>
    </row>
    <row r="32" spans="1:5" x14ac:dyDescent="0.25">
      <c r="A32" s="15" t="s">
        <v>194</v>
      </c>
      <c r="B32" s="61">
        <v>0</v>
      </c>
      <c r="C32" s="61">
        <v>0</v>
      </c>
      <c r="D32" s="62">
        <v>0</v>
      </c>
      <c r="E32"/>
    </row>
    <row r="33" spans="1:5" x14ac:dyDescent="0.25">
      <c r="A33" s="15" t="s">
        <v>99</v>
      </c>
      <c r="B33" s="61">
        <v>0</v>
      </c>
      <c r="C33" s="61">
        <v>0</v>
      </c>
      <c r="D33" s="62">
        <v>0</v>
      </c>
      <c r="E33"/>
    </row>
    <row r="34" spans="1:5" x14ac:dyDescent="0.25">
      <c r="A34" s="15" t="s">
        <v>90</v>
      </c>
      <c r="B34" s="61">
        <v>0</v>
      </c>
      <c r="C34" s="61">
        <v>0</v>
      </c>
      <c r="D34" s="62">
        <v>0</v>
      </c>
      <c r="E34"/>
    </row>
    <row r="35" spans="1:5" x14ac:dyDescent="0.25">
      <c r="A35" s="15" t="s">
        <v>72</v>
      </c>
      <c r="B35" s="61">
        <v>120066.05385190397</v>
      </c>
      <c r="C35" s="61">
        <v>17904.069043424995</v>
      </c>
      <c r="D35" s="62">
        <v>137970.12289532903</v>
      </c>
      <c r="E35"/>
    </row>
    <row r="36" spans="1:5" x14ac:dyDescent="0.25">
      <c r="A36" s="15" t="s">
        <v>85</v>
      </c>
      <c r="B36" s="61">
        <v>20220.663784200002</v>
      </c>
      <c r="C36" s="61">
        <v>1209.0724269000002</v>
      </c>
      <c r="D36" s="62">
        <v>21429.736211100004</v>
      </c>
      <c r="E36"/>
    </row>
    <row r="37" spans="1:5" x14ac:dyDescent="0.25">
      <c r="A37" s="15" t="s">
        <v>89</v>
      </c>
      <c r="B37" s="61">
        <v>0</v>
      </c>
      <c r="C37" s="61">
        <v>0</v>
      </c>
      <c r="D37" s="62">
        <v>0</v>
      </c>
      <c r="E37"/>
    </row>
    <row r="38" spans="1:5" x14ac:dyDescent="0.25">
      <c r="A38" s="15" t="s">
        <v>73</v>
      </c>
      <c r="B38" s="61">
        <v>3883.7831292000005</v>
      </c>
      <c r="C38" s="61">
        <v>248.18608920000003</v>
      </c>
      <c r="D38" s="62">
        <v>4131.9692184000005</v>
      </c>
      <c r="E38"/>
    </row>
    <row r="39" spans="1:5" x14ac:dyDescent="0.25">
      <c r="A39" s="15" t="s">
        <v>74</v>
      </c>
      <c r="B39" s="61">
        <v>69260.799137399983</v>
      </c>
      <c r="C39" s="61">
        <v>4963.7217840000003</v>
      </c>
      <c r="D39" s="62">
        <v>74224.520921399991</v>
      </c>
      <c r="E39"/>
    </row>
    <row r="40" spans="1:5" x14ac:dyDescent="0.25">
      <c r="A40" s="15" t="s">
        <v>100</v>
      </c>
      <c r="B40" s="61">
        <v>0</v>
      </c>
      <c r="C40" s="61">
        <v>0</v>
      </c>
      <c r="D40" s="62">
        <v>0</v>
      </c>
      <c r="E40"/>
    </row>
    <row r="41" spans="1:5" x14ac:dyDescent="0.25">
      <c r="A41" s="15" t="s">
        <v>91</v>
      </c>
      <c r="B41" s="61">
        <v>0</v>
      </c>
      <c r="C41" s="61">
        <v>0</v>
      </c>
      <c r="D41" s="62">
        <v>0</v>
      </c>
      <c r="E41"/>
    </row>
    <row r="42" spans="1:5" x14ac:dyDescent="0.25">
      <c r="A42" s="15" t="s">
        <v>97</v>
      </c>
      <c r="B42" s="61">
        <v>0</v>
      </c>
      <c r="C42" s="61">
        <v>0</v>
      </c>
      <c r="D42" s="62">
        <v>0</v>
      </c>
      <c r="E42"/>
    </row>
    <row r="43" spans="1:5" x14ac:dyDescent="0.25">
      <c r="A43" s="15" t="s">
        <v>102</v>
      </c>
      <c r="B43" s="61">
        <v>0</v>
      </c>
      <c r="C43" s="61">
        <v>0</v>
      </c>
      <c r="D43" s="62">
        <v>0</v>
      </c>
      <c r="E43"/>
    </row>
    <row r="44" spans="1:5" x14ac:dyDescent="0.25">
      <c r="A44" s="15" t="s">
        <v>106</v>
      </c>
      <c r="B44" s="61">
        <v>0</v>
      </c>
      <c r="C44" s="61">
        <v>0</v>
      </c>
      <c r="D44" s="62">
        <v>0</v>
      </c>
      <c r="E44"/>
    </row>
    <row r="45" spans="1:5" x14ac:dyDescent="0.25">
      <c r="A45" s="15" t="s">
        <v>107</v>
      </c>
      <c r="B45" s="61">
        <v>0</v>
      </c>
      <c r="C45" s="61">
        <v>0</v>
      </c>
      <c r="D45" s="62">
        <v>0</v>
      </c>
      <c r="E45"/>
    </row>
    <row r="46" spans="1:5" x14ac:dyDescent="0.25">
      <c r="A46" s="15" t="s">
        <v>108</v>
      </c>
      <c r="B46" s="61">
        <v>0</v>
      </c>
      <c r="C46" s="61">
        <v>0</v>
      </c>
      <c r="D46" s="62">
        <v>0</v>
      </c>
      <c r="E46"/>
    </row>
    <row r="47" spans="1:5" x14ac:dyDescent="0.25">
      <c r="A47" s="15" t="s">
        <v>109</v>
      </c>
      <c r="B47" s="61">
        <v>0</v>
      </c>
      <c r="C47" s="61">
        <v>0</v>
      </c>
      <c r="D47" s="62">
        <v>0</v>
      </c>
      <c r="E47"/>
    </row>
    <row r="48" spans="1:5" x14ac:dyDescent="0.25">
      <c r="A48" s="15" t="s">
        <v>93</v>
      </c>
      <c r="B48" s="61">
        <v>0</v>
      </c>
      <c r="C48" s="61">
        <v>0</v>
      </c>
      <c r="D48" s="62">
        <v>0</v>
      </c>
      <c r="E48"/>
    </row>
    <row r="49" spans="1:5" x14ac:dyDescent="0.25">
      <c r="A49" s="15" t="s">
        <v>110</v>
      </c>
      <c r="B49" s="61">
        <v>0</v>
      </c>
      <c r="C49" s="61">
        <v>0</v>
      </c>
      <c r="D49" s="62">
        <v>0</v>
      </c>
      <c r="E49"/>
    </row>
    <row r="50" spans="1:5" x14ac:dyDescent="0.25">
      <c r="A50" s="15" t="s">
        <v>111</v>
      </c>
      <c r="B50" s="61">
        <v>0</v>
      </c>
      <c r="C50" s="61">
        <v>0</v>
      </c>
      <c r="D50" s="62">
        <v>0</v>
      </c>
      <c r="E50"/>
    </row>
    <row r="51" spans="1:5" x14ac:dyDescent="0.25">
      <c r="A51" s="15" t="s">
        <v>94</v>
      </c>
      <c r="B51" s="61">
        <v>0</v>
      </c>
      <c r="C51" s="61">
        <v>0</v>
      </c>
      <c r="D51" s="62">
        <v>0</v>
      </c>
      <c r="E51"/>
    </row>
    <row r="52" spans="1:5" x14ac:dyDescent="0.25">
      <c r="A52" s="15" t="s">
        <v>87</v>
      </c>
      <c r="B52" s="61">
        <v>0</v>
      </c>
      <c r="C52" s="61">
        <v>0</v>
      </c>
      <c r="D52" s="62">
        <v>0</v>
      </c>
      <c r="E52"/>
    </row>
    <row r="53" spans="1:5" x14ac:dyDescent="0.25">
      <c r="A53" s="15" t="s">
        <v>98</v>
      </c>
      <c r="B53" s="61">
        <v>0</v>
      </c>
      <c r="C53" s="61">
        <v>0</v>
      </c>
      <c r="D53" s="62">
        <v>0</v>
      </c>
      <c r="E53"/>
    </row>
    <row r="54" spans="1:5" x14ac:dyDescent="0.25">
      <c r="A54" s="15" t="s">
        <v>32</v>
      </c>
      <c r="B54" s="61">
        <v>0</v>
      </c>
      <c r="C54" s="61">
        <v>0</v>
      </c>
      <c r="D54" s="62">
        <v>0</v>
      </c>
      <c r="E54"/>
    </row>
    <row r="55" spans="1:5" x14ac:dyDescent="0.25">
      <c r="A55" s="15" t="s">
        <v>15</v>
      </c>
      <c r="B55" s="61">
        <v>0</v>
      </c>
      <c r="C55" s="61">
        <v>0</v>
      </c>
      <c r="D55" s="62">
        <v>0</v>
      </c>
      <c r="E55"/>
    </row>
    <row r="56" spans="1:5" x14ac:dyDescent="0.25">
      <c r="A56" s="15" t="s">
        <v>45</v>
      </c>
      <c r="B56" s="61">
        <v>0</v>
      </c>
      <c r="C56" s="61">
        <v>0</v>
      </c>
      <c r="D56" s="62">
        <v>0</v>
      </c>
      <c r="E56"/>
    </row>
    <row r="57" spans="1:5" x14ac:dyDescent="0.25">
      <c r="A57" s="15" t="s">
        <v>42</v>
      </c>
      <c r="B57" s="61">
        <v>0</v>
      </c>
      <c r="C57" s="61">
        <v>0</v>
      </c>
      <c r="D57" s="62">
        <v>0</v>
      </c>
      <c r="E57"/>
    </row>
    <row r="58" spans="1:5" x14ac:dyDescent="0.25">
      <c r="A58" s="15" t="s">
        <v>16</v>
      </c>
      <c r="B58" s="61">
        <v>0</v>
      </c>
      <c r="C58" s="61">
        <v>0</v>
      </c>
      <c r="D58" s="62">
        <v>0</v>
      </c>
      <c r="E58"/>
    </row>
    <row r="59" spans="1:5" x14ac:dyDescent="0.25">
      <c r="A59" s="15" t="s">
        <v>17</v>
      </c>
      <c r="B59" s="61">
        <v>0</v>
      </c>
      <c r="C59" s="61">
        <v>0</v>
      </c>
      <c r="D59" s="62">
        <v>0</v>
      </c>
      <c r="E59"/>
    </row>
    <row r="60" spans="1:5" x14ac:dyDescent="0.25">
      <c r="A60" s="15" t="s">
        <v>37</v>
      </c>
      <c r="B60" s="61">
        <v>132663.12051001002</v>
      </c>
      <c r="C60" s="61">
        <v>27979.122384704999</v>
      </c>
      <c r="D60" s="62">
        <v>160642.24289471502</v>
      </c>
      <c r="E60"/>
    </row>
    <row r="61" spans="1:5" x14ac:dyDescent="0.25">
      <c r="A61" s="15" t="s">
        <v>38</v>
      </c>
      <c r="B61" s="61">
        <v>794.91552960000001</v>
      </c>
      <c r="C61" s="61">
        <v>50.012429850000004</v>
      </c>
      <c r="D61" s="62">
        <v>844.92795944999989</v>
      </c>
      <c r="E61"/>
    </row>
    <row r="62" spans="1:5" x14ac:dyDescent="0.25">
      <c r="A62" s="15" t="s">
        <v>40</v>
      </c>
      <c r="B62" s="61">
        <v>0</v>
      </c>
      <c r="C62" s="61">
        <v>0</v>
      </c>
      <c r="D62" s="62">
        <v>0</v>
      </c>
      <c r="E62"/>
    </row>
    <row r="63" spans="1:5" x14ac:dyDescent="0.25">
      <c r="A63" s="15" t="s">
        <v>30</v>
      </c>
      <c r="B63" s="61">
        <v>0</v>
      </c>
      <c r="C63" s="61">
        <v>0</v>
      </c>
      <c r="D63" s="62">
        <v>0</v>
      </c>
      <c r="E63"/>
    </row>
    <row r="64" spans="1:5" x14ac:dyDescent="0.25">
      <c r="A64" s="15" t="s">
        <v>34</v>
      </c>
      <c r="B64" s="61">
        <v>138695.39991920002</v>
      </c>
      <c r="C64" s="61">
        <v>13837.843106999999</v>
      </c>
      <c r="D64" s="62">
        <v>152533.24302620001</v>
      </c>
      <c r="E64"/>
    </row>
    <row r="65" spans="1:5" x14ac:dyDescent="0.25">
      <c r="A65" s="15" t="s">
        <v>18</v>
      </c>
      <c r="B65" s="61">
        <v>0</v>
      </c>
      <c r="C65" s="61">
        <v>0</v>
      </c>
      <c r="D65" s="62">
        <v>0</v>
      </c>
      <c r="E65"/>
    </row>
    <row r="66" spans="1:5" x14ac:dyDescent="0.25">
      <c r="A66" s="15" t="s">
        <v>35</v>
      </c>
      <c r="B66" s="61">
        <v>0</v>
      </c>
      <c r="C66" s="61">
        <v>0</v>
      </c>
      <c r="D66" s="62">
        <v>0</v>
      </c>
      <c r="E66"/>
    </row>
    <row r="67" spans="1:5" x14ac:dyDescent="0.25">
      <c r="A67" s="15" t="s">
        <v>20</v>
      </c>
      <c r="B67" s="61">
        <v>0</v>
      </c>
      <c r="C67" s="61">
        <v>0</v>
      </c>
      <c r="D67" s="62">
        <v>0</v>
      </c>
      <c r="E67"/>
    </row>
    <row r="68" spans="1:5" x14ac:dyDescent="0.25">
      <c r="A68" s="15" t="s">
        <v>21</v>
      </c>
      <c r="B68" s="61">
        <v>0</v>
      </c>
      <c r="C68" s="61">
        <v>0</v>
      </c>
      <c r="D68" s="62">
        <v>0</v>
      </c>
      <c r="E68"/>
    </row>
    <row r="69" spans="1:5" x14ac:dyDescent="0.25">
      <c r="A69" s="15" t="s">
        <v>36</v>
      </c>
      <c r="B69" s="61">
        <v>0</v>
      </c>
      <c r="C69" s="61">
        <v>0</v>
      </c>
      <c r="D69" s="62">
        <v>0</v>
      </c>
      <c r="E69"/>
    </row>
    <row r="70" spans="1:5" x14ac:dyDescent="0.25">
      <c r="A70" s="15" t="s">
        <v>39</v>
      </c>
      <c r="B70" s="61">
        <v>0</v>
      </c>
      <c r="C70" s="61">
        <v>0</v>
      </c>
      <c r="D70" s="62">
        <v>0</v>
      </c>
      <c r="E70"/>
    </row>
    <row r="71" spans="1:5" x14ac:dyDescent="0.25">
      <c r="A71" s="15" t="s">
        <v>22</v>
      </c>
      <c r="B71" s="61">
        <v>0</v>
      </c>
      <c r="C71" s="61">
        <v>0</v>
      </c>
      <c r="D71" s="62">
        <v>0</v>
      </c>
      <c r="E71"/>
    </row>
    <row r="72" spans="1:5" x14ac:dyDescent="0.25">
      <c r="A72" s="15" t="s">
        <v>41</v>
      </c>
      <c r="B72" s="61">
        <v>0</v>
      </c>
      <c r="C72" s="61">
        <v>0</v>
      </c>
      <c r="D72" s="62">
        <v>0</v>
      </c>
      <c r="E72"/>
    </row>
    <row r="73" spans="1:5" x14ac:dyDescent="0.25">
      <c r="A73" s="15" t="s">
        <v>43</v>
      </c>
      <c r="B73" s="61">
        <v>0</v>
      </c>
      <c r="C73" s="61">
        <v>0</v>
      </c>
      <c r="D73" s="62">
        <v>0</v>
      </c>
      <c r="E73"/>
    </row>
    <row r="74" spans="1:5" x14ac:dyDescent="0.25">
      <c r="A74" s="15" t="s">
        <v>44</v>
      </c>
      <c r="B74" s="61">
        <v>0</v>
      </c>
      <c r="C74" s="61">
        <v>0</v>
      </c>
      <c r="D74" s="62">
        <v>0</v>
      </c>
      <c r="E74"/>
    </row>
    <row r="75" spans="1:5" x14ac:dyDescent="0.25">
      <c r="A75" s="15" t="s">
        <v>31</v>
      </c>
      <c r="B75" s="61">
        <v>57348.083802240006</v>
      </c>
      <c r="C75" s="61">
        <v>12179.242408079999</v>
      </c>
      <c r="D75" s="62">
        <v>69527.326210319996</v>
      </c>
      <c r="E75"/>
    </row>
    <row r="76" spans="1:5" x14ac:dyDescent="0.25">
      <c r="A76" s="15" t="s">
        <v>33</v>
      </c>
      <c r="B76" s="61">
        <v>25636.510092600005</v>
      </c>
      <c r="C76" s="61">
        <v>1715.1956892000001</v>
      </c>
      <c r="D76" s="62">
        <v>27351.705781799999</v>
      </c>
      <c r="E76"/>
    </row>
    <row r="77" spans="1:5" x14ac:dyDescent="0.25">
      <c r="A77" s="15" t="s">
        <v>46</v>
      </c>
      <c r="B77" s="61">
        <v>0</v>
      </c>
      <c r="C77" s="61">
        <v>0</v>
      </c>
      <c r="D77" s="62">
        <v>0</v>
      </c>
      <c r="E77"/>
    </row>
    <row r="78" spans="1:5" x14ac:dyDescent="0.25">
      <c r="A78" s="15" t="s">
        <v>47</v>
      </c>
      <c r="B78" s="61">
        <v>0</v>
      </c>
      <c r="C78" s="61">
        <v>0</v>
      </c>
      <c r="D78" s="62">
        <v>0</v>
      </c>
      <c r="E78"/>
    </row>
    <row r="79" spans="1:5" x14ac:dyDescent="0.25">
      <c r="A79" s="15" t="s">
        <v>28</v>
      </c>
      <c r="B79" s="61">
        <v>0</v>
      </c>
      <c r="C79" s="61">
        <v>0</v>
      </c>
      <c r="D79" s="61">
        <v>0</v>
      </c>
      <c r="E79"/>
    </row>
    <row r="80" spans="1:5" x14ac:dyDescent="0.25">
      <c r="A80" s="15" t="s">
        <v>187</v>
      </c>
      <c r="B80" s="61">
        <v>40610.577038144002</v>
      </c>
      <c r="C80" s="61">
        <v>3448.1910750299999</v>
      </c>
      <c r="D80" s="61">
        <v>44058.76811317401</v>
      </c>
      <c r="E80"/>
    </row>
    <row r="81" spans="1:5" x14ac:dyDescent="0.25">
      <c r="A81" s="15" t="s">
        <v>203</v>
      </c>
      <c r="B81" s="61">
        <v>0</v>
      </c>
      <c r="C81" s="61">
        <v>0</v>
      </c>
      <c r="D81" s="61">
        <v>0</v>
      </c>
      <c r="E81"/>
    </row>
    <row r="82" spans="1:5" x14ac:dyDescent="0.25">
      <c r="A82" s="15" t="s">
        <v>201</v>
      </c>
      <c r="B82" s="61">
        <v>0</v>
      </c>
      <c r="C82" s="61">
        <v>0</v>
      </c>
      <c r="D82" s="61">
        <v>0</v>
      </c>
    </row>
    <row r="83" spans="1:5" x14ac:dyDescent="0.25">
      <c r="A83" s="15" t="s">
        <v>29</v>
      </c>
      <c r="B83" s="61">
        <v>9176632.796153063</v>
      </c>
      <c r="C83" s="61">
        <v>1536019.509800755</v>
      </c>
      <c r="D83" s="61">
        <v>10712652.305953816</v>
      </c>
    </row>
  </sheetData>
  <conditionalFormatting sqref="A3:A1048576">
    <cfRule type="duplicateValues" dxfId="23" priority="3"/>
  </conditionalFormatting>
  <conditionalFormatting sqref="A1:A2">
    <cfRule type="duplicateValues" dxfId="22" priority="1"/>
  </conditionalFormatting>
  <pageMargins left="0.7" right="0.7" top="0.75" bottom="0.75" header="0.3" footer="0.3"/>
  <pageSetup fitToHeight="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Z 3 1 K V K p L d 7 G m A A A A + Q A A A B I A H A B D b 2 5 m a W c v U G F j a 2 F n Z S 5 4 b W w g o h g A K K A U A A A A A A A A A A A A A A A A A A A A A A A A A A A A h Y + 9 D o I w G E V f h X S n f 0 S j 5 K M M r p K Y E I 1 r A x U a o R h a L O / m 4 C P 5 C p I o 6 u Z 4 T 8 5 w 7 u N 2 h 3 R s m + C q e q s 7 k y C G K Q q U K b p S m y p B g z u F K 5 Q K 2 M n i L C s V T L K x 8 W j L B N X O X W J C v P f Y R 7 j r K 8 I p Z e S Y b f O i V q 1 E H 1 n / l 0 N t r J O m U E j A 4 R U j O F 4 y v G B r j l l E G Z C Z Q 6 b N 1 + F T M q Z A f i B s h s Y N v R L K h P s c y D y B v G + I J 1 B L A w Q U A A I A C A B n f U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3 1 K V C i K R 7 g O A A A A E Q A A A B M A H A B G b 3 J t d W x h c y 9 T Z W N 0 a W 9 u M S 5 t I K I Y A C i g F A A A A A A A A A A A A A A A A A A A A A A A A A A A A C t O T S 7 J z M 9 T C I b Q h t Y A U E s B A i 0 A F A A C A A g A Z 3 1 K V K p L d 7 G m A A A A + Q A A A B I A A A A A A A A A A A A A A A A A A A A A A E N v b m Z p Z y 9 Q Y W N r Y W d l L n h t b F B L A Q I t A B Q A A g A I A G d 9 S l Q P y u m r p A A A A O k A A A A T A A A A A A A A A A A A A A A A A P I A A A B b Q 2 9 u d G V u d F 9 U e X B l c 1 0 u e G 1 s U E s B A i 0 A F A A C A A g A Z 3 1 K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j n R c e p h 4 J H i B y 8 I s H d 4 V o A A A A A A g A A A A A A A 2 Y A A M A A A A A Q A A A A 5 B / X r c c g 6 5 1 I 3 K y m 0 l O Z c Q A A A A A E g A A A o A A A A B A A A A B u H 1 O 6 4 A C e m h 4 s W 7 n q W O K e U A A A A O T u 8 N l J J I s B 2 L u S F M K i 8 o p M q w G 1 z B j i Q L O Q N B 4 Q L p 7 / a f P V J C O C f W A a T p / L A 9 y V Z p R G x 9 n u s 5 p e 0 G 4 4 M B V / i 8 s O f y D / R P K B 0 6 c x K Y G 3 9 l I 8 F A A A A L G M x i I v z D 4 d / c U x J a 2 + k q n n 6 + G e < / D a t a M a s h u p > 
</file>

<file path=customXml/itemProps1.xml><?xml version="1.0" encoding="utf-8"?>
<ds:datastoreItem xmlns:ds="http://schemas.openxmlformats.org/officeDocument/2006/customXml" ds:itemID="{3B56050E-4DFF-4EFD-AA5F-D69CD8AEF7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CRA Project Area Report</vt:lpstr>
      <vt:lpstr>Paid to CRA-Summary</vt:lpstr>
      <vt:lpstr>Paid to CRA-Detail with Area</vt:lpstr>
      <vt:lpstr>Paid by Entity-Summary(Grouped)</vt:lpstr>
      <vt:lpstr>Paid by Entity-Detail by CRA</vt:lpstr>
      <vt:lpstr>Paid by Entity-Summary</vt:lpstr>
      <vt:lpstr>'CRA Project Area Report'!Print_Titles</vt:lpstr>
      <vt:lpstr>'Paid by Entity-Detail by CRA'!Print_Titles</vt:lpstr>
      <vt:lpstr>'Paid by Entity-Summary'!Print_Titles</vt:lpstr>
      <vt:lpstr>'Paid by Entity-Summary(Grouped)'!Print_Titles</vt:lpstr>
      <vt:lpstr>'Paid to CRA-Detail with Area'!Print_Titles</vt:lpstr>
      <vt:lpstr>'Paid to CRA-Summary'!Print_Titles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Brunker, Roger M.</dc:creator>
  <cp:lastModifiedBy>Ebert, Steffani</cp:lastModifiedBy>
  <cp:lastPrinted>2021-03-12T23:35:05Z</cp:lastPrinted>
  <dcterms:created xsi:type="dcterms:W3CDTF">2016-03-10T16:57:41Z</dcterms:created>
  <dcterms:modified xsi:type="dcterms:W3CDTF">2022-03-24T20:40:24Z</dcterms:modified>
</cp:coreProperties>
</file>